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Титульный" sheetId="17" r:id="rId6"/>
    <sheet name="Национальные пректы" sheetId="18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'!$D$2:$D$172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'!$A$1:$AZ$147</definedName>
  </definedNames>
  <calcPr calcId="162913" calcOnSave="0"/>
</workbook>
</file>

<file path=xl/calcChain.xml><?xml version="1.0" encoding="utf-8"?>
<calcChain xmlns="http://schemas.openxmlformats.org/spreadsheetml/2006/main">
  <c r="AQ47" i="13" l="1"/>
  <c r="AG35" i="13"/>
  <c r="AG59" i="13" l="1"/>
  <c r="G56" i="13" l="1"/>
  <c r="AQ28" i="13"/>
  <c r="AG28" i="13"/>
  <c r="AQ29" i="13"/>
  <c r="AG29" i="13"/>
  <c r="AG45" i="13"/>
  <c r="AQ45" i="13"/>
  <c r="AQ39" i="13"/>
  <c r="AG39" i="13"/>
  <c r="AQ36" i="13"/>
  <c r="AG36" i="13"/>
  <c r="AG33" i="13"/>
  <c r="AG30" i="13"/>
  <c r="AC30" i="13"/>
  <c r="AQ30" i="13"/>
  <c r="AL77" i="13" l="1"/>
  <c r="AP23" i="14" l="1"/>
  <c r="AP22" i="14"/>
  <c r="AP21" i="14"/>
  <c r="AP20" i="14"/>
  <c r="AP19" i="14"/>
  <c r="AP18" i="14"/>
  <c r="AP17" i="14"/>
  <c r="AP16" i="14"/>
  <c r="AP15" i="14"/>
  <c r="AP14" i="14"/>
  <c r="AP13" i="14"/>
  <c r="AP12" i="14"/>
  <c r="AP11" i="14"/>
  <c r="AP10" i="14"/>
  <c r="AP9" i="14"/>
  <c r="AQ77" i="13" l="1"/>
  <c r="N124" i="13" l="1"/>
  <c r="K124" i="13"/>
  <c r="D30" i="14" l="1"/>
  <c r="D29" i="14"/>
  <c r="D28" i="14"/>
  <c r="D27" i="14" l="1"/>
  <c r="L18" i="18" l="1"/>
  <c r="E37" i="14"/>
  <c r="E36" i="14"/>
  <c r="E35" i="14"/>
  <c r="E34" i="14"/>
  <c r="E32" i="14"/>
  <c r="E31" i="14"/>
  <c r="E30" i="14"/>
  <c r="E29" i="14"/>
  <c r="E28" i="14"/>
  <c r="E27" i="14"/>
  <c r="E26" i="14"/>
  <c r="E22" i="14"/>
  <c r="E21" i="14"/>
  <c r="E20" i="14"/>
  <c r="E19" i="14"/>
  <c r="E18" i="14"/>
  <c r="E17" i="14"/>
  <c r="E16" i="14"/>
  <c r="E15" i="14"/>
  <c r="D22" i="14"/>
  <c r="D20" i="14"/>
  <c r="D19" i="14"/>
  <c r="N83" i="13"/>
  <c r="N82" i="13" s="1"/>
  <c r="N66" i="13"/>
  <c r="T66" i="13"/>
  <c r="Z66" i="13"/>
  <c r="K66" i="13"/>
  <c r="Q66" i="13"/>
  <c r="W66" i="13"/>
  <c r="AC66" i="13"/>
  <c r="AT66" i="13"/>
  <c r="AJ66" i="13"/>
  <c r="AG66" i="13"/>
  <c r="AQ66" i="13"/>
  <c r="AL66" i="13"/>
  <c r="AV66" i="13"/>
  <c r="AW66" i="13"/>
  <c r="AO66" i="13"/>
  <c r="AE66" i="13"/>
  <c r="AA66" i="13"/>
  <c r="X66" i="13"/>
  <c r="U66" i="13"/>
  <c r="R66" i="13"/>
  <c r="O66" i="13"/>
  <c r="L66" i="13"/>
  <c r="I66" i="13"/>
  <c r="H66" i="13"/>
  <c r="AS66" i="13"/>
  <c r="AR66" i="13"/>
  <c r="F67" i="13"/>
  <c r="E67" i="13"/>
  <c r="F66" i="13" l="1"/>
  <c r="E66" i="13"/>
  <c r="G66" i="13" l="1"/>
  <c r="D21" i="14" l="1"/>
  <c r="L19" i="18"/>
  <c r="L14" i="18"/>
  <c r="E38" i="13"/>
  <c r="E37" i="13"/>
  <c r="D37" i="14" l="1"/>
  <c r="D36" i="14"/>
  <c r="D35" i="14"/>
  <c r="D34" i="14"/>
  <c r="E84" i="13" l="1"/>
  <c r="F84" i="13"/>
  <c r="L22" i="18"/>
  <c r="G22" i="18"/>
  <c r="L21" i="18"/>
  <c r="G21" i="18"/>
  <c r="E19" i="18"/>
  <c r="G18" i="18"/>
  <c r="L17" i="18"/>
  <c r="F14" i="18"/>
  <c r="E14" i="18"/>
  <c r="E12" i="18"/>
  <c r="E11" i="18"/>
  <c r="F21" i="14"/>
  <c r="F20" i="14"/>
  <c r="F19" i="14"/>
  <c r="F18" i="14"/>
  <c r="F17" i="14"/>
  <c r="F16" i="14"/>
  <c r="F15" i="14"/>
  <c r="E9" i="18" l="1"/>
  <c r="F11" i="18"/>
  <c r="F12" i="18"/>
  <c r="G12" i="18" s="1"/>
  <c r="F19" i="18"/>
  <c r="G19" i="18" s="1"/>
  <c r="G11" i="18"/>
  <c r="G14" i="18"/>
  <c r="F32" i="14"/>
  <c r="F31" i="14"/>
  <c r="F30" i="14"/>
  <c r="F29" i="14"/>
  <c r="F28" i="14"/>
  <c r="F27" i="14"/>
  <c r="F26" i="14"/>
  <c r="F14" i="14"/>
  <c r="F13" i="14"/>
  <c r="F12" i="14"/>
  <c r="F11" i="14"/>
  <c r="F10" i="14"/>
  <c r="F9" i="14"/>
  <c r="AP26" i="14"/>
  <c r="AP27" i="14"/>
  <c r="AP28" i="14"/>
  <c r="AP29" i="14"/>
  <c r="AP30" i="14"/>
  <c r="AP31" i="14"/>
  <c r="AP32" i="14"/>
  <c r="AP34" i="14"/>
  <c r="AP35" i="14"/>
  <c r="AP36" i="14"/>
  <c r="AP37" i="14"/>
  <c r="AP38" i="14"/>
  <c r="AW73" i="13"/>
  <c r="AE73" i="13"/>
  <c r="AC73" i="13"/>
  <c r="AV73" i="13"/>
  <c r="AO107" i="13"/>
  <c r="AO102" i="13"/>
  <c r="AO28" i="13"/>
  <c r="AO29" i="13"/>
  <c r="AO69" i="13" l="1"/>
  <c r="F9" i="18"/>
  <c r="G9" i="18" s="1"/>
  <c r="AO27" i="13"/>
  <c r="F38" i="14" l="1"/>
  <c r="AG57" i="13" l="1"/>
  <c r="Z51" i="13"/>
  <c r="AA107" i="13"/>
  <c r="E77" i="13" l="1"/>
  <c r="F37" i="14" l="1"/>
  <c r="F36" i="14"/>
  <c r="F35" i="14"/>
  <c r="F34" i="14"/>
  <c r="AW87" i="13"/>
  <c r="AV87" i="13"/>
  <c r="AW86" i="13"/>
  <c r="AW85" i="13" s="1"/>
  <c r="AV86" i="13"/>
  <c r="AV85" i="13" s="1"/>
  <c r="AT87" i="13"/>
  <c r="AS87" i="13"/>
  <c r="AS131" i="13" s="1"/>
  <c r="AR87" i="13"/>
  <c r="AR131" i="13" s="1"/>
  <c r="AQ87" i="13"/>
  <c r="AT86" i="13"/>
  <c r="AS86" i="13"/>
  <c r="AR86" i="13"/>
  <c r="AQ86" i="13"/>
  <c r="AT85" i="13"/>
  <c r="AS85" i="13"/>
  <c r="AR85" i="13"/>
  <c r="AQ85" i="13"/>
  <c r="AO87" i="13"/>
  <c r="AN87" i="13"/>
  <c r="AM87" i="13"/>
  <c r="AL87" i="13"/>
  <c r="AO86" i="13"/>
  <c r="AN86" i="13"/>
  <c r="AM86" i="13"/>
  <c r="AL86" i="13"/>
  <c r="AO85" i="13"/>
  <c r="AN85" i="13"/>
  <c r="AM85" i="13"/>
  <c r="AL85" i="13"/>
  <c r="AJ87" i="13"/>
  <c r="AI87" i="13"/>
  <c r="AH87" i="13"/>
  <c r="AG87" i="13"/>
  <c r="AJ86" i="13"/>
  <c r="AI86" i="13"/>
  <c r="AH86" i="13"/>
  <c r="AG86" i="13"/>
  <c r="AJ85" i="13"/>
  <c r="AI85" i="13"/>
  <c r="AH85" i="13"/>
  <c r="AG85" i="13"/>
  <c r="AA87" i="13"/>
  <c r="Z87" i="13"/>
  <c r="AA86" i="13"/>
  <c r="Z86" i="13"/>
  <c r="AA85" i="13"/>
  <c r="Z85" i="13"/>
  <c r="AE87" i="13"/>
  <c r="AD87" i="13"/>
  <c r="AC87" i="13"/>
  <c r="AE86" i="13"/>
  <c r="AD86" i="13"/>
  <c r="AC86" i="13"/>
  <c r="AC85" i="13"/>
  <c r="AV29" i="13"/>
  <c r="AL29" i="13"/>
  <c r="AC29" i="13"/>
  <c r="Z29" i="13"/>
  <c r="W29" i="13"/>
  <c r="T29" i="13"/>
  <c r="K50" i="13"/>
  <c r="AS127" i="13"/>
  <c r="AS133" i="13" s="1"/>
  <c r="AS132" i="13" s="1"/>
  <c r="AR127" i="13"/>
  <c r="AR133" i="13" s="1"/>
  <c r="AR132" i="13" s="1"/>
  <c r="AS126" i="13"/>
  <c r="AR126" i="13"/>
  <c r="G125" i="13"/>
  <c r="G123" i="13" s="1"/>
  <c r="F125" i="13"/>
  <c r="F123" i="13" s="1"/>
  <c r="F127" i="13" s="1"/>
  <c r="F133" i="13" s="1"/>
  <c r="F132" i="13" s="1"/>
  <c r="E125" i="13"/>
  <c r="E124" i="13" s="1"/>
  <c r="E122" i="13" s="1"/>
  <c r="E126" i="13" s="1"/>
  <c r="AX124" i="13"/>
  <c r="AX122" i="13" s="1"/>
  <c r="AW124" i="13"/>
  <c r="AW122" i="13" s="1"/>
  <c r="AW126" i="13" s="1"/>
  <c r="AV124" i="13"/>
  <c r="AV122" i="13" s="1"/>
  <c r="AV126" i="13" s="1"/>
  <c r="AU124" i="13"/>
  <c r="AT124" i="13"/>
  <c r="AT122" i="13" s="1"/>
  <c r="AT126" i="13" s="1"/>
  <c r="AQ124" i="13"/>
  <c r="AQ122" i="13" s="1"/>
  <c r="AQ126" i="13" s="1"/>
  <c r="AP124" i="13"/>
  <c r="AP122" i="13" s="1"/>
  <c r="AO124" i="13"/>
  <c r="AL124" i="13"/>
  <c r="AL122" i="13" s="1"/>
  <c r="AL126" i="13" s="1"/>
  <c r="AK124" i="13"/>
  <c r="AK122" i="13" s="1"/>
  <c r="AG124" i="13"/>
  <c r="AG122" i="13" s="1"/>
  <c r="AG126" i="13" s="1"/>
  <c r="AF124" i="13"/>
  <c r="AF122" i="13" s="1"/>
  <c r="AE124" i="13"/>
  <c r="AC124" i="13"/>
  <c r="AC122" i="13" s="1"/>
  <c r="AC126" i="13" s="1"/>
  <c r="AB124" i="13"/>
  <c r="AB122" i="13" s="1"/>
  <c r="AA124" i="13"/>
  <c r="AA122" i="13" s="1"/>
  <c r="AA126" i="13" s="1"/>
  <c r="Z124" i="13"/>
  <c r="Z122" i="13" s="1"/>
  <c r="Z126" i="13" s="1"/>
  <c r="Y124" i="13"/>
  <c r="Y122" i="13" s="1"/>
  <c r="X124" i="13"/>
  <c r="X122" i="13" s="1"/>
  <c r="X126" i="13" s="1"/>
  <c r="W124" i="13"/>
  <c r="W122" i="13" s="1"/>
  <c r="W126" i="13" s="1"/>
  <c r="V124" i="13"/>
  <c r="V122" i="13" s="1"/>
  <c r="U124" i="13"/>
  <c r="U122" i="13" s="1"/>
  <c r="U126" i="13" s="1"/>
  <c r="T124" i="13"/>
  <c r="T122" i="13" s="1"/>
  <c r="T126" i="13" s="1"/>
  <c r="S124" i="13"/>
  <c r="S122" i="13" s="1"/>
  <c r="R124" i="13"/>
  <c r="R122" i="13" s="1"/>
  <c r="R126" i="13" s="1"/>
  <c r="Q124" i="13"/>
  <c r="Q122" i="13" s="1"/>
  <c r="Q126" i="13" s="1"/>
  <c r="P124" i="13"/>
  <c r="P122" i="13" s="1"/>
  <c r="O124" i="13"/>
  <c r="O122" i="13" s="1"/>
  <c r="O126" i="13" s="1"/>
  <c r="M124" i="13"/>
  <c r="M122" i="13" s="1"/>
  <c r="L124" i="13"/>
  <c r="L122" i="13" s="1"/>
  <c r="L126" i="13" s="1"/>
  <c r="J124" i="13"/>
  <c r="J122" i="13" s="1"/>
  <c r="I124" i="13"/>
  <c r="I122" i="13" s="1"/>
  <c r="I126" i="13" s="1"/>
  <c r="H124" i="13"/>
  <c r="H122" i="13" s="1"/>
  <c r="H126" i="13" s="1"/>
  <c r="G124" i="13"/>
  <c r="G122" i="13" s="1"/>
  <c r="F124" i="13"/>
  <c r="F122" i="13" s="1"/>
  <c r="F126" i="13" s="1"/>
  <c r="AX123" i="13"/>
  <c r="AW123" i="13"/>
  <c r="AW127" i="13" s="1"/>
  <c r="AW133" i="13" s="1"/>
  <c r="AW132" i="13" s="1"/>
  <c r="AV123" i="13"/>
  <c r="AV127" i="13" s="1"/>
  <c r="AV133" i="13" s="1"/>
  <c r="AV132" i="13" s="1"/>
  <c r="AU123" i="13"/>
  <c r="AT123" i="13"/>
  <c r="AT127" i="13" s="1"/>
  <c r="AT133" i="13" s="1"/>
  <c r="AT132" i="13" s="1"/>
  <c r="AQ123" i="13"/>
  <c r="AQ127" i="13" s="1"/>
  <c r="AQ133" i="13" s="1"/>
  <c r="AQ132" i="13" s="1"/>
  <c r="AP123" i="13"/>
  <c r="AO123" i="13"/>
  <c r="AO127" i="13" s="1"/>
  <c r="AO133" i="13" s="1"/>
  <c r="AO132" i="13" s="1"/>
  <c r="AN123" i="13"/>
  <c r="AN127" i="13" s="1"/>
  <c r="AN133" i="13" s="1"/>
  <c r="AN132" i="13" s="1"/>
  <c r="AM123" i="13"/>
  <c r="AM127" i="13" s="1"/>
  <c r="AM133" i="13" s="1"/>
  <c r="AM132" i="13" s="1"/>
  <c r="AL123" i="13"/>
  <c r="AL127" i="13" s="1"/>
  <c r="AL133" i="13" s="1"/>
  <c r="AL132" i="13" s="1"/>
  <c r="AK123" i="13"/>
  <c r="AJ123" i="13"/>
  <c r="AJ127" i="13" s="1"/>
  <c r="AJ133" i="13" s="1"/>
  <c r="AJ132" i="13" s="1"/>
  <c r="AI123" i="13"/>
  <c r="AI127" i="13" s="1"/>
  <c r="AI133" i="13" s="1"/>
  <c r="AI132" i="13" s="1"/>
  <c r="AH123" i="13"/>
  <c r="AH127" i="13" s="1"/>
  <c r="AH133" i="13" s="1"/>
  <c r="AH132" i="13" s="1"/>
  <c r="AG123" i="13"/>
  <c r="AG127" i="13" s="1"/>
  <c r="AG133" i="13" s="1"/>
  <c r="AG132" i="13" s="1"/>
  <c r="AF123" i="13"/>
  <c r="AE123" i="13"/>
  <c r="AE127" i="13" s="1"/>
  <c r="AE133" i="13" s="1"/>
  <c r="AE132" i="13" s="1"/>
  <c r="AD123" i="13"/>
  <c r="AD127" i="13" s="1"/>
  <c r="AD133" i="13" s="1"/>
  <c r="AD132" i="13" s="1"/>
  <c r="AC123" i="13"/>
  <c r="AC127" i="13" s="1"/>
  <c r="AC133" i="13" s="1"/>
  <c r="AC132" i="13" s="1"/>
  <c r="AB123" i="13"/>
  <c r="AA123" i="13"/>
  <c r="AA127" i="13" s="1"/>
  <c r="AA133" i="13" s="1"/>
  <c r="AA132" i="13" s="1"/>
  <c r="Z123" i="13"/>
  <c r="Z127" i="13" s="1"/>
  <c r="Z133" i="13" s="1"/>
  <c r="Z132" i="13" s="1"/>
  <c r="Y123" i="13"/>
  <c r="X123" i="13"/>
  <c r="X127" i="13" s="1"/>
  <c r="X133" i="13" s="1"/>
  <c r="X132" i="13" s="1"/>
  <c r="W123" i="13"/>
  <c r="W127" i="13" s="1"/>
  <c r="W133" i="13" s="1"/>
  <c r="W132" i="13" s="1"/>
  <c r="V123" i="13"/>
  <c r="U123" i="13"/>
  <c r="U127" i="13" s="1"/>
  <c r="U133" i="13" s="1"/>
  <c r="U132" i="13" s="1"/>
  <c r="T123" i="13"/>
  <c r="T127" i="13" s="1"/>
  <c r="T133" i="13" s="1"/>
  <c r="T132" i="13" s="1"/>
  <c r="S123" i="13"/>
  <c r="R123" i="13"/>
  <c r="R127" i="13" s="1"/>
  <c r="R133" i="13" s="1"/>
  <c r="R132" i="13" s="1"/>
  <c r="Q123" i="13"/>
  <c r="Q127" i="13" s="1"/>
  <c r="Q133" i="13" s="1"/>
  <c r="Q132" i="13" s="1"/>
  <c r="P123" i="13"/>
  <c r="O123" i="13"/>
  <c r="O127" i="13" s="1"/>
  <c r="N123" i="13"/>
  <c r="N127" i="13" s="1"/>
  <c r="N133" i="13" s="1"/>
  <c r="N132" i="13" s="1"/>
  <c r="M123" i="13"/>
  <c r="L123" i="13"/>
  <c r="L127" i="13" s="1"/>
  <c r="L133" i="13" s="1"/>
  <c r="L132" i="13" s="1"/>
  <c r="K123" i="13"/>
  <c r="K127" i="13" s="1"/>
  <c r="K133" i="13" s="1"/>
  <c r="K132" i="13" s="1"/>
  <c r="J123" i="13"/>
  <c r="I123" i="13"/>
  <c r="I127" i="13" s="1"/>
  <c r="I133" i="13" s="1"/>
  <c r="I132" i="13" s="1"/>
  <c r="H123" i="13"/>
  <c r="H127" i="13" s="1"/>
  <c r="H133" i="13" s="1"/>
  <c r="H132" i="13" s="1"/>
  <c r="E123" i="13"/>
  <c r="E127" i="13" s="1"/>
  <c r="E133" i="13" s="1"/>
  <c r="E132" i="13" s="1"/>
  <c r="AU122" i="13"/>
  <c r="AO122" i="13"/>
  <c r="AO126" i="13" s="1"/>
  <c r="AN122" i="13"/>
  <c r="AN126" i="13" s="1"/>
  <c r="AM122" i="13"/>
  <c r="AM126" i="13" s="1"/>
  <c r="AJ122" i="13"/>
  <c r="AJ126" i="13" s="1"/>
  <c r="AI122" i="13"/>
  <c r="AI126" i="13" s="1"/>
  <c r="AH122" i="13"/>
  <c r="AH126" i="13" s="1"/>
  <c r="AE122" i="13"/>
  <c r="AE126" i="13" s="1"/>
  <c r="AD122" i="13"/>
  <c r="AD126" i="13" s="1"/>
  <c r="N122" i="13"/>
  <c r="N126" i="13" s="1"/>
  <c r="K122" i="13"/>
  <c r="K126" i="13" s="1"/>
  <c r="AW107" i="13"/>
  <c r="AW106" i="13"/>
  <c r="AV107" i="13"/>
  <c r="AV106" i="13"/>
  <c r="AT107" i="13"/>
  <c r="AT106" i="13"/>
  <c r="AQ107" i="13"/>
  <c r="AQ106" i="13"/>
  <c r="AO106" i="13"/>
  <c r="AL107" i="13"/>
  <c r="AL106" i="13"/>
  <c r="AJ107" i="13"/>
  <c r="AJ106" i="13"/>
  <c r="AG107" i="13"/>
  <c r="AG106" i="13"/>
  <c r="AE107" i="13"/>
  <c r="AE106" i="13"/>
  <c r="AC107" i="13"/>
  <c r="AC106" i="13"/>
  <c r="AA106" i="13"/>
  <c r="Z107" i="13"/>
  <c r="Z106" i="13"/>
  <c r="X107" i="13"/>
  <c r="X106" i="13"/>
  <c r="W107" i="13"/>
  <c r="W106" i="13"/>
  <c r="U107" i="13"/>
  <c r="U106" i="13"/>
  <c r="T107" i="13"/>
  <c r="T106" i="13"/>
  <c r="R107" i="13"/>
  <c r="R106" i="13"/>
  <c r="Q107" i="13"/>
  <c r="Q106" i="13"/>
  <c r="O107" i="13"/>
  <c r="O106" i="13"/>
  <c r="N107" i="13"/>
  <c r="N106" i="13"/>
  <c r="L107" i="13"/>
  <c r="L106" i="13"/>
  <c r="K107" i="13"/>
  <c r="K106" i="13"/>
  <c r="I107" i="13"/>
  <c r="H107" i="13"/>
  <c r="I106" i="13"/>
  <c r="I105" i="13" s="1"/>
  <c r="H106" i="13"/>
  <c r="H105" i="13" s="1"/>
  <c r="G116" i="13"/>
  <c r="F116" i="13"/>
  <c r="E116" i="13"/>
  <c r="G115" i="13"/>
  <c r="F115" i="13"/>
  <c r="E115" i="13"/>
  <c r="AX114" i="13"/>
  <c r="AW114" i="13"/>
  <c r="AV114" i="13"/>
  <c r="AU114" i="13"/>
  <c r="AT114" i="13"/>
  <c r="AS114" i="13"/>
  <c r="AR114" i="13"/>
  <c r="AQ114" i="13"/>
  <c r="AP114" i="13"/>
  <c r="AO114" i="13"/>
  <c r="AL114" i="13"/>
  <c r="AK114" i="13"/>
  <c r="AJ114" i="13"/>
  <c r="AI114" i="13"/>
  <c r="AH114" i="13"/>
  <c r="AG114" i="13"/>
  <c r="AF114" i="13"/>
  <c r="AE114" i="13"/>
  <c r="AD114" i="13"/>
  <c r="AC114" i="13"/>
  <c r="AB114" i="13"/>
  <c r="AA114" i="13"/>
  <c r="Z114" i="13"/>
  <c r="Y114" i="13"/>
  <c r="X114" i="13"/>
  <c r="W114" i="13"/>
  <c r="V114" i="13"/>
  <c r="U114" i="13"/>
  <c r="T114" i="13"/>
  <c r="S114" i="13"/>
  <c r="R114" i="13"/>
  <c r="Q114" i="13"/>
  <c r="P114" i="13"/>
  <c r="O114" i="13"/>
  <c r="N114" i="13"/>
  <c r="M114" i="13"/>
  <c r="L114" i="13"/>
  <c r="K114" i="13"/>
  <c r="J114" i="13"/>
  <c r="I114" i="13"/>
  <c r="H114" i="13"/>
  <c r="G113" i="13"/>
  <c r="F113" i="13"/>
  <c r="E113" i="13"/>
  <c r="G112" i="13"/>
  <c r="F112" i="13"/>
  <c r="E112" i="13"/>
  <c r="AX111" i="13"/>
  <c r="AW111" i="13"/>
  <c r="AV111" i="13"/>
  <c r="AU111" i="13"/>
  <c r="AT111" i="13"/>
  <c r="AS111" i="13"/>
  <c r="AR111" i="13"/>
  <c r="AQ111" i="13"/>
  <c r="AP111" i="13"/>
  <c r="AO111" i="13"/>
  <c r="AL111" i="13"/>
  <c r="AK111" i="13"/>
  <c r="AJ111" i="13"/>
  <c r="AI111" i="13"/>
  <c r="AH111" i="13"/>
  <c r="AG111" i="13"/>
  <c r="AF111" i="13"/>
  <c r="AE111" i="13"/>
  <c r="AD111" i="13"/>
  <c r="AC111" i="13"/>
  <c r="AB111" i="13"/>
  <c r="AA111" i="13"/>
  <c r="Z111" i="13"/>
  <c r="Y111" i="13"/>
  <c r="X111" i="13"/>
  <c r="W111" i="13"/>
  <c r="V111" i="13"/>
  <c r="U111" i="13"/>
  <c r="T111" i="13"/>
  <c r="S111" i="13"/>
  <c r="R111" i="13"/>
  <c r="Q111" i="13"/>
  <c r="P111" i="13"/>
  <c r="O111" i="13"/>
  <c r="N111" i="13"/>
  <c r="M111" i="13"/>
  <c r="L111" i="13"/>
  <c r="K111" i="13"/>
  <c r="J111" i="13"/>
  <c r="I111" i="13"/>
  <c r="H111" i="13"/>
  <c r="F110" i="13"/>
  <c r="E110" i="13"/>
  <c r="F109" i="13"/>
  <c r="E109" i="13"/>
  <c r="AX108" i="13"/>
  <c r="AW108" i="13"/>
  <c r="AV108" i="13"/>
  <c r="AU108" i="13"/>
  <c r="AT108" i="13"/>
  <c r="AS108" i="13"/>
  <c r="AR108" i="13"/>
  <c r="AQ108" i="13"/>
  <c r="AP108" i="13"/>
  <c r="AO108" i="13"/>
  <c r="AL108" i="13"/>
  <c r="AK108" i="13"/>
  <c r="AJ108" i="13"/>
  <c r="AI108" i="13"/>
  <c r="AH108" i="13"/>
  <c r="AG108" i="13"/>
  <c r="AF108" i="13"/>
  <c r="AE108" i="13"/>
  <c r="AD108" i="13"/>
  <c r="AC108" i="13"/>
  <c r="AB108" i="13"/>
  <c r="AA108" i="13"/>
  <c r="Z108" i="13"/>
  <c r="Y108" i="13"/>
  <c r="X108" i="13"/>
  <c r="W108" i="13"/>
  <c r="V108" i="13"/>
  <c r="U108" i="13"/>
  <c r="T108" i="13"/>
  <c r="S108" i="13"/>
  <c r="R108" i="13"/>
  <c r="Q108" i="13"/>
  <c r="P108" i="13"/>
  <c r="O108" i="13"/>
  <c r="N108" i="13"/>
  <c r="M108" i="13"/>
  <c r="L108" i="13"/>
  <c r="K108" i="13"/>
  <c r="J108" i="13"/>
  <c r="I108" i="13"/>
  <c r="H108" i="13"/>
  <c r="AX102" i="13"/>
  <c r="AW102" i="13"/>
  <c r="AV102" i="13"/>
  <c r="AU102" i="13"/>
  <c r="AT102" i="13"/>
  <c r="AQ102" i="13"/>
  <c r="AP102" i="13"/>
  <c r="AN102" i="13"/>
  <c r="AM102" i="13"/>
  <c r="AL102" i="13"/>
  <c r="AK102" i="13"/>
  <c r="AJ102" i="13"/>
  <c r="AI102" i="13"/>
  <c r="AH102" i="13"/>
  <c r="AG102" i="13"/>
  <c r="AF102" i="13"/>
  <c r="AE102" i="13"/>
  <c r="AD102" i="13"/>
  <c r="AC102" i="13"/>
  <c r="AB102" i="13"/>
  <c r="AA102" i="13"/>
  <c r="Z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AN101" i="13"/>
  <c r="AM101" i="13"/>
  <c r="AI101" i="13"/>
  <c r="AH101" i="13"/>
  <c r="AD101" i="13"/>
  <c r="F104" i="13"/>
  <c r="E104" i="13"/>
  <c r="E102" i="13" s="1"/>
  <c r="AX103" i="13"/>
  <c r="AX101" i="13" s="1"/>
  <c r="AW103" i="13"/>
  <c r="AW101" i="13" s="1"/>
  <c r="AV103" i="13"/>
  <c r="AV101" i="13" s="1"/>
  <c r="AU103" i="13"/>
  <c r="AU101" i="13" s="1"/>
  <c r="AT103" i="13"/>
  <c r="AT101" i="13" s="1"/>
  <c r="AQ103" i="13"/>
  <c r="AQ101" i="13" s="1"/>
  <c r="AP103" i="13"/>
  <c r="AP101" i="13" s="1"/>
  <c r="AO103" i="13"/>
  <c r="AO101" i="13" s="1"/>
  <c r="AL103" i="13"/>
  <c r="AL101" i="13" s="1"/>
  <c r="AK103" i="13"/>
  <c r="AK101" i="13" s="1"/>
  <c r="AJ103" i="13"/>
  <c r="AJ101" i="13" s="1"/>
  <c r="AG103" i="13"/>
  <c r="AG101" i="13" s="1"/>
  <c r="AF103" i="13"/>
  <c r="AF101" i="13" s="1"/>
  <c r="AE103" i="13"/>
  <c r="AE101" i="13" s="1"/>
  <c r="AC103" i="13"/>
  <c r="AC101" i="13" s="1"/>
  <c r="AB103" i="13"/>
  <c r="AB101" i="13" s="1"/>
  <c r="AA103" i="13"/>
  <c r="AA101" i="13" s="1"/>
  <c r="Z103" i="13"/>
  <c r="Z101" i="13" s="1"/>
  <c r="Y103" i="13"/>
  <c r="Y101" i="13" s="1"/>
  <c r="X103" i="13"/>
  <c r="X101" i="13" s="1"/>
  <c r="W103" i="13"/>
  <c r="W101" i="13" s="1"/>
  <c r="V103" i="13"/>
  <c r="V101" i="13" s="1"/>
  <c r="U103" i="13"/>
  <c r="U101" i="13" s="1"/>
  <c r="T103" i="13"/>
  <c r="T101" i="13" s="1"/>
  <c r="S103" i="13"/>
  <c r="S101" i="13" s="1"/>
  <c r="R103" i="13"/>
  <c r="R101" i="13" s="1"/>
  <c r="Q103" i="13"/>
  <c r="Q101" i="13" s="1"/>
  <c r="P103" i="13"/>
  <c r="P101" i="13" s="1"/>
  <c r="O103" i="13"/>
  <c r="O101" i="13" s="1"/>
  <c r="N103" i="13"/>
  <c r="N101" i="13" s="1"/>
  <c r="M103" i="13"/>
  <c r="M101" i="13" s="1"/>
  <c r="L103" i="13"/>
  <c r="L101" i="13" s="1"/>
  <c r="K103" i="13"/>
  <c r="K101" i="13" s="1"/>
  <c r="J103" i="13"/>
  <c r="J101" i="13" s="1"/>
  <c r="I103" i="13"/>
  <c r="I101" i="13" s="1"/>
  <c r="H103" i="13"/>
  <c r="H101" i="13" s="1"/>
  <c r="Z99" i="13"/>
  <c r="AE85" i="13" l="1"/>
  <c r="AD85" i="13"/>
  <c r="E103" i="13"/>
  <c r="E101" i="13" s="1"/>
  <c r="G110" i="13"/>
  <c r="F102" i="13"/>
  <c r="G102" i="13" s="1"/>
  <c r="G104" i="13"/>
  <c r="O133" i="13"/>
  <c r="O132" i="13" s="1"/>
  <c r="G114" i="13"/>
  <c r="AJ105" i="13"/>
  <c r="AQ105" i="13"/>
  <c r="AW105" i="13"/>
  <c r="G111" i="13"/>
  <c r="E108" i="13"/>
  <c r="F108" i="13"/>
  <c r="F111" i="13"/>
  <c r="K105" i="13"/>
  <c r="L105" i="13"/>
  <c r="O105" i="13"/>
  <c r="Q105" i="13"/>
  <c r="W105" i="13"/>
  <c r="Z105" i="13"/>
  <c r="AA105" i="13"/>
  <c r="AC105" i="13"/>
  <c r="AE105" i="13"/>
  <c r="AG105" i="13"/>
  <c r="F114" i="13"/>
  <c r="R105" i="13"/>
  <c r="U105" i="13"/>
  <c r="AV105" i="13"/>
  <c r="E111" i="13"/>
  <c r="F106" i="13"/>
  <c r="E107" i="13"/>
  <c r="AO105" i="13"/>
  <c r="E106" i="13"/>
  <c r="F107" i="13"/>
  <c r="E114" i="13"/>
  <c r="N105" i="13"/>
  <c r="T105" i="13"/>
  <c r="X105" i="13"/>
  <c r="AL105" i="13"/>
  <c r="AT105" i="13"/>
  <c r="F103" i="13"/>
  <c r="G108" i="13" l="1"/>
  <c r="E105" i="13"/>
  <c r="F101" i="13"/>
  <c r="G101" i="13" s="1"/>
  <c r="G103" i="13"/>
  <c r="F105" i="13"/>
  <c r="AX98" i="13"/>
  <c r="AW98" i="13"/>
  <c r="AW118" i="13" s="1"/>
  <c r="AV98" i="13"/>
  <c r="AV118" i="13" s="1"/>
  <c r="AU98" i="13"/>
  <c r="AT98" i="13"/>
  <c r="AQ98" i="13"/>
  <c r="AP98" i="13"/>
  <c r="AO98" i="13"/>
  <c r="AN98" i="13"/>
  <c r="AM98" i="13"/>
  <c r="AL98" i="13"/>
  <c r="AN97" i="13"/>
  <c r="AM97" i="13"/>
  <c r="AK98" i="13"/>
  <c r="AJ98" i="13"/>
  <c r="AI98" i="13"/>
  <c r="AH98" i="13"/>
  <c r="AG98" i="13"/>
  <c r="AF98" i="13"/>
  <c r="AE98" i="13"/>
  <c r="AD98" i="13"/>
  <c r="AC98" i="13"/>
  <c r="AC118" i="13" s="1"/>
  <c r="AB98" i="13"/>
  <c r="AA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H98" i="13"/>
  <c r="AI97" i="13"/>
  <c r="AH97" i="13"/>
  <c r="AD97" i="13"/>
  <c r="Z97" i="13"/>
  <c r="F100" i="13"/>
  <c r="F99" i="13" s="1"/>
  <c r="F97" i="13" s="1"/>
  <c r="E100" i="13"/>
  <c r="E98" i="13" s="1"/>
  <c r="AX99" i="13"/>
  <c r="AX97" i="13" s="1"/>
  <c r="AW99" i="13"/>
  <c r="AW97" i="13" s="1"/>
  <c r="AV99" i="13"/>
  <c r="AV97" i="13" s="1"/>
  <c r="AU99" i="13"/>
  <c r="AU97" i="13" s="1"/>
  <c r="AT99" i="13"/>
  <c r="AT97" i="13" s="1"/>
  <c r="AQ99" i="13"/>
  <c r="AQ97" i="13" s="1"/>
  <c r="AP99" i="13"/>
  <c r="AP97" i="13" s="1"/>
  <c r="AO99" i="13"/>
  <c r="AO97" i="13" s="1"/>
  <c r="AL99" i="13"/>
  <c r="AL97" i="13" s="1"/>
  <c r="AK99" i="13"/>
  <c r="AK97" i="13" s="1"/>
  <c r="AJ99" i="13"/>
  <c r="AJ97" i="13" s="1"/>
  <c r="AG99" i="13"/>
  <c r="AG97" i="13" s="1"/>
  <c r="AF99" i="13"/>
  <c r="AF97" i="13" s="1"/>
  <c r="AE99" i="13"/>
  <c r="AE97" i="13" s="1"/>
  <c r="AC99" i="13"/>
  <c r="AC97" i="13" s="1"/>
  <c r="AB99" i="13"/>
  <c r="AB97" i="13" s="1"/>
  <c r="AA99" i="13"/>
  <c r="AA97" i="13" s="1"/>
  <c r="Y99" i="13"/>
  <c r="Y97" i="13" s="1"/>
  <c r="X99" i="13"/>
  <c r="X97" i="13" s="1"/>
  <c r="W99" i="13"/>
  <c r="W97" i="13" s="1"/>
  <c r="V99" i="13"/>
  <c r="V97" i="13" s="1"/>
  <c r="U99" i="13"/>
  <c r="U97" i="13" s="1"/>
  <c r="T99" i="13"/>
  <c r="T97" i="13" s="1"/>
  <c r="S99" i="13"/>
  <c r="S97" i="13" s="1"/>
  <c r="R99" i="13"/>
  <c r="R97" i="13" s="1"/>
  <c r="Q99" i="13"/>
  <c r="Q97" i="13" s="1"/>
  <c r="P99" i="13"/>
  <c r="P97" i="13" s="1"/>
  <c r="O99" i="13"/>
  <c r="O97" i="13" s="1"/>
  <c r="N99" i="13"/>
  <c r="N97" i="13" s="1"/>
  <c r="M99" i="13"/>
  <c r="M97" i="13" s="1"/>
  <c r="L99" i="13"/>
  <c r="L97" i="13" s="1"/>
  <c r="K99" i="13"/>
  <c r="K97" i="13" s="1"/>
  <c r="J99" i="13"/>
  <c r="J97" i="13" s="1"/>
  <c r="I99" i="13"/>
  <c r="I97" i="13" s="1"/>
  <c r="H99" i="13"/>
  <c r="H97" i="13" s="1"/>
  <c r="Q87" i="13"/>
  <c r="T87" i="13"/>
  <c r="Y87" i="13"/>
  <c r="X87" i="13"/>
  <c r="W87" i="13"/>
  <c r="Y86" i="13"/>
  <c r="X86" i="13"/>
  <c r="W86" i="13"/>
  <c r="V87" i="13"/>
  <c r="U87" i="13"/>
  <c r="V86" i="13"/>
  <c r="V85" i="13" s="1"/>
  <c r="U86" i="13"/>
  <c r="T86" i="13"/>
  <c r="U85" i="13"/>
  <c r="S87" i="13"/>
  <c r="R87" i="13"/>
  <c r="S86" i="13"/>
  <c r="R86" i="13"/>
  <c r="R85" i="13" s="1"/>
  <c r="Q86" i="13"/>
  <c r="P87" i="13"/>
  <c r="O87" i="13"/>
  <c r="N87" i="13"/>
  <c r="P86" i="13"/>
  <c r="O86" i="13"/>
  <c r="N86" i="13"/>
  <c r="M87" i="13"/>
  <c r="L87" i="13"/>
  <c r="K87" i="13"/>
  <c r="M86" i="13"/>
  <c r="L86" i="13"/>
  <c r="K86" i="13"/>
  <c r="J87" i="13"/>
  <c r="I87" i="13"/>
  <c r="H87" i="13"/>
  <c r="J86" i="13"/>
  <c r="I86" i="13"/>
  <c r="H86" i="13"/>
  <c r="G96" i="13"/>
  <c r="F96" i="13"/>
  <c r="E96" i="13"/>
  <c r="F95" i="13"/>
  <c r="E95" i="13"/>
  <c r="AX94" i="13"/>
  <c r="AW94" i="13"/>
  <c r="AV94" i="13"/>
  <c r="AU94" i="13"/>
  <c r="AT94" i="13"/>
  <c r="AS94" i="13"/>
  <c r="AR94" i="13"/>
  <c r="AQ94" i="13"/>
  <c r="AP94" i="13"/>
  <c r="AO94" i="13"/>
  <c r="AL94" i="13"/>
  <c r="AK94" i="13"/>
  <c r="AJ94" i="13"/>
  <c r="AI94" i="13"/>
  <c r="AH94" i="13"/>
  <c r="AG94" i="13"/>
  <c r="AF94" i="13"/>
  <c r="AE94" i="13"/>
  <c r="AD94" i="13"/>
  <c r="AC94" i="13"/>
  <c r="AB94" i="13"/>
  <c r="AA94" i="13"/>
  <c r="Z94" i="13"/>
  <c r="Y94" i="13"/>
  <c r="X94" i="13"/>
  <c r="W94" i="13"/>
  <c r="V94" i="13"/>
  <c r="U94" i="13"/>
  <c r="T94" i="13"/>
  <c r="S94" i="13"/>
  <c r="R94" i="13"/>
  <c r="Q94" i="13"/>
  <c r="P94" i="13"/>
  <c r="O94" i="13"/>
  <c r="N94" i="13"/>
  <c r="M94" i="13"/>
  <c r="L94" i="13"/>
  <c r="K94" i="13"/>
  <c r="J94" i="13"/>
  <c r="I94" i="13"/>
  <c r="H94" i="13"/>
  <c r="F93" i="13"/>
  <c r="E93" i="13"/>
  <c r="G92" i="13"/>
  <c r="F92" i="13"/>
  <c r="E92" i="13"/>
  <c r="AX91" i="13"/>
  <c r="AW91" i="13"/>
  <c r="AV91" i="13"/>
  <c r="AU91" i="13"/>
  <c r="AT91" i="13"/>
  <c r="AS91" i="13"/>
  <c r="AR91" i="13"/>
  <c r="AQ91" i="13"/>
  <c r="AP91" i="13"/>
  <c r="AO91" i="13"/>
  <c r="AL91" i="13"/>
  <c r="AK91" i="13"/>
  <c r="AJ91" i="13"/>
  <c r="AI91" i="13"/>
  <c r="AH91" i="13"/>
  <c r="AG91" i="13"/>
  <c r="AF91" i="13"/>
  <c r="AE91" i="13"/>
  <c r="AD91" i="13"/>
  <c r="AC91" i="13"/>
  <c r="AB91" i="13"/>
  <c r="AA91" i="13"/>
  <c r="Z91" i="13"/>
  <c r="Y91" i="13"/>
  <c r="X91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0" i="13"/>
  <c r="F90" i="13"/>
  <c r="F87" i="13" s="1"/>
  <c r="E90" i="13"/>
  <c r="G89" i="13"/>
  <c r="F89" i="13"/>
  <c r="E89" i="13"/>
  <c r="AX88" i="13"/>
  <c r="AW88" i="13"/>
  <c r="AV88" i="13"/>
  <c r="AU88" i="13"/>
  <c r="AT88" i="13"/>
  <c r="AS88" i="13"/>
  <c r="AR88" i="13"/>
  <c r="AQ88" i="13"/>
  <c r="AP88" i="13"/>
  <c r="AO88" i="13"/>
  <c r="AL88" i="13"/>
  <c r="AK88" i="13"/>
  <c r="AJ88" i="13"/>
  <c r="AI88" i="13"/>
  <c r="AH88" i="13"/>
  <c r="AG88" i="13"/>
  <c r="AF88" i="13"/>
  <c r="AE88" i="13"/>
  <c r="AD88" i="13"/>
  <c r="AC88" i="13"/>
  <c r="AB88" i="13"/>
  <c r="AA88" i="13"/>
  <c r="Z88" i="13"/>
  <c r="Y88" i="13"/>
  <c r="X88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AX75" i="13"/>
  <c r="AW75" i="13"/>
  <c r="AV75" i="13"/>
  <c r="AV120" i="13" s="1"/>
  <c r="AV136" i="13" s="1"/>
  <c r="AU75" i="13"/>
  <c r="AT75" i="13"/>
  <c r="AS75" i="13"/>
  <c r="AR75" i="13"/>
  <c r="AQ75" i="13"/>
  <c r="AQ120" i="13" s="1"/>
  <c r="AQ136" i="13" s="1"/>
  <c r="AP75" i="13"/>
  <c r="AO75" i="13"/>
  <c r="AN75" i="13"/>
  <c r="AM75" i="13"/>
  <c r="AL75" i="13"/>
  <c r="AL120" i="13" s="1"/>
  <c r="AL136" i="13" s="1"/>
  <c r="AK75" i="13"/>
  <c r="AJ75" i="13"/>
  <c r="AI75" i="13"/>
  <c r="AH75" i="13"/>
  <c r="AG75" i="13"/>
  <c r="AG120" i="13" s="1"/>
  <c r="AG136" i="13" s="1"/>
  <c r="AF75" i="13"/>
  <c r="AE75" i="13"/>
  <c r="AD75" i="13"/>
  <c r="AC75" i="13"/>
  <c r="AC120" i="13" s="1"/>
  <c r="AC136" i="13" s="1"/>
  <c r="AB75" i="13"/>
  <c r="AA75" i="13"/>
  <c r="Z75" i="13"/>
  <c r="Z120" i="13" s="1"/>
  <c r="Z136" i="13" s="1"/>
  <c r="Y75" i="13"/>
  <c r="X75" i="13"/>
  <c r="W75" i="13"/>
  <c r="W120" i="13" s="1"/>
  <c r="W136" i="13" s="1"/>
  <c r="V75" i="13"/>
  <c r="U75" i="13"/>
  <c r="T75" i="13"/>
  <c r="T120" i="13" s="1"/>
  <c r="T136" i="13" s="1"/>
  <c r="S75" i="13"/>
  <c r="R75" i="13"/>
  <c r="Q75" i="13"/>
  <c r="Q120" i="13" s="1"/>
  <c r="Q136" i="13" s="1"/>
  <c r="P75" i="13"/>
  <c r="O75" i="13"/>
  <c r="N75" i="13"/>
  <c r="M75" i="13"/>
  <c r="L75" i="13"/>
  <c r="K75" i="13"/>
  <c r="K120" i="13" s="1"/>
  <c r="K136" i="13" s="1"/>
  <c r="J75" i="13"/>
  <c r="I75" i="13"/>
  <c r="I120" i="13" s="1"/>
  <c r="I136" i="13" s="1"/>
  <c r="H75" i="13"/>
  <c r="H120" i="13" s="1"/>
  <c r="H136" i="13" s="1"/>
  <c r="G75" i="13"/>
  <c r="F75" i="13"/>
  <c r="E75" i="13"/>
  <c r="E120" i="13" s="1"/>
  <c r="M83" i="13"/>
  <c r="M74" i="13" s="1"/>
  <c r="L83" i="13"/>
  <c r="L74" i="13" s="1"/>
  <c r="K83" i="13"/>
  <c r="K74" i="13" s="1"/>
  <c r="M82" i="13"/>
  <c r="L82" i="13"/>
  <c r="K82" i="13"/>
  <c r="S83" i="13"/>
  <c r="S74" i="13" s="1"/>
  <c r="R83" i="13"/>
  <c r="R74" i="13" s="1"/>
  <c r="R119" i="13" s="1"/>
  <c r="Q83" i="13"/>
  <c r="Q74" i="13" s="1"/>
  <c r="S82" i="13"/>
  <c r="R82" i="13"/>
  <c r="Q82" i="13"/>
  <c r="Y83" i="13"/>
  <c r="Y74" i="13" s="1"/>
  <c r="X83" i="13"/>
  <c r="X74" i="13" s="1"/>
  <c r="X119" i="13" s="1"/>
  <c r="W83" i="13"/>
  <c r="W74" i="13" s="1"/>
  <c r="Y82" i="13"/>
  <c r="X82" i="13"/>
  <c r="W82" i="13"/>
  <c r="AF83" i="13"/>
  <c r="AF74" i="13" s="1"/>
  <c r="AE83" i="13"/>
  <c r="AE74" i="13" s="1"/>
  <c r="AE119" i="13" s="1"/>
  <c r="AD83" i="13"/>
  <c r="AD74" i="13" s="1"/>
  <c r="AD119" i="13" s="1"/>
  <c r="AC83" i="13"/>
  <c r="AC74" i="13" s="1"/>
  <c r="AC119" i="13" s="1"/>
  <c r="AF82" i="13"/>
  <c r="AE82" i="13"/>
  <c r="AD82" i="13"/>
  <c r="AC82" i="13"/>
  <c r="AP83" i="13"/>
  <c r="AP74" i="13" s="1"/>
  <c r="AP82" i="13"/>
  <c r="AO83" i="13"/>
  <c r="AO74" i="13" s="1"/>
  <c r="AO119" i="13" s="1"/>
  <c r="AO82" i="13"/>
  <c r="AQ82" i="13"/>
  <c r="AQ83" i="13"/>
  <c r="AQ74" i="13" s="1"/>
  <c r="AQ119" i="13" s="1"/>
  <c r="AN83" i="13"/>
  <c r="AN74" i="13" s="1"/>
  <c r="AN119" i="13" s="1"/>
  <c r="AM83" i="13"/>
  <c r="AM74" i="13" s="1"/>
  <c r="AM119" i="13" s="1"/>
  <c r="AL83" i="13"/>
  <c r="AL74" i="13" s="1"/>
  <c r="AL119" i="13" s="1"/>
  <c r="AN82" i="13"/>
  <c r="AM82" i="13"/>
  <c r="AL82" i="13"/>
  <c r="AX83" i="13"/>
  <c r="AX74" i="13" s="1"/>
  <c r="AW83" i="13"/>
  <c r="AW74" i="13" s="1"/>
  <c r="AV83" i="13"/>
  <c r="AV74" i="13" s="1"/>
  <c r="AX82" i="13"/>
  <c r="AW82" i="13"/>
  <c r="AV82" i="13"/>
  <c r="AU83" i="13"/>
  <c r="AU74" i="13" s="1"/>
  <c r="AT83" i="13"/>
  <c r="AT74" i="13" s="1"/>
  <c r="AT119" i="13" s="1"/>
  <c r="AS83" i="13"/>
  <c r="AS74" i="13" s="1"/>
  <c r="AS119" i="13" s="1"/>
  <c r="AS12" i="13" s="1"/>
  <c r="AR83" i="13"/>
  <c r="AR74" i="13" s="1"/>
  <c r="AR119" i="13" s="1"/>
  <c r="AR12" i="13" s="1"/>
  <c r="AU82" i="13"/>
  <c r="AT82" i="13"/>
  <c r="AS82" i="13"/>
  <c r="AR82" i="13"/>
  <c r="AK83" i="13"/>
  <c r="AK74" i="13" s="1"/>
  <c r="AJ83" i="13"/>
  <c r="AJ74" i="13" s="1"/>
  <c r="AJ119" i="13" s="1"/>
  <c r="AI83" i="13"/>
  <c r="AI74" i="13" s="1"/>
  <c r="AI119" i="13" s="1"/>
  <c r="AH83" i="13"/>
  <c r="AH74" i="13" s="1"/>
  <c r="AH119" i="13" s="1"/>
  <c r="AG83" i="13"/>
  <c r="AG74" i="13" s="1"/>
  <c r="AG119" i="13" s="1"/>
  <c r="AK82" i="13"/>
  <c r="AJ82" i="13"/>
  <c r="AI82" i="13"/>
  <c r="AH82" i="13"/>
  <c r="AG82" i="13"/>
  <c r="AB83" i="13"/>
  <c r="AB74" i="13" s="1"/>
  <c r="AA83" i="13"/>
  <c r="AA74" i="13" s="1"/>
  <c r="AA119" i="13" s="1"/>
  <c r="Z83" i="13"/>
  <c r="Z74" i="13" s="1"/>
  <c r="Z119" i="13" s="1"/>
  <c r="AB82" i="13"/>
  <c r="AA82" i="13"/>
  <c r="Z82" i="13"/>
  <c r="V83" i="13"/>
  <c r="V74" i="13" s="1"/>
  <c r="U83" i="13"/>
  <c r="U74" i="13" s="1"/>
  <c r="T83" i="13"/>
  <c r="T74" i="13" s="1"/>
  <c r="V82" i="13"/>
  <c r="U82" i="13"/>
  <c r="T82" i="13"/>
  <c r="P83" i="13"/>
  <c r="P74" i="13" s="1"/>
  <c r="O83" i="13"/>
  <c r="O74" i="13" s="1"/>
  <c r="N74" i="13"/>
  <c r="P82" i="13"/>
  <c r="O82" i="13"/>
  <c r="J83" i="13"/>
  <c r="J74" i="13" s="1"/>
  <c r="I83" i="13"/>
  <c r="I74" i="13" s="1"/>
  <c r="I119" i="13" s="1"/>
  <c r="J82" i="13"/>
  <c r="I82" i="13"/>
  <c r="H83" i="13"/>
  <c r="H82" i="13"/>
  <c r="E81" i="13" s="1"/>
  <c r="G83" i="13"/>
  <c r="G82" i="13" s="1"/>
  <c r="F83" i="13"/>
  <c r="F82" i="13" s="1"/>
  <c r="E83" i="13"/>
  <c r="E82" i="13" s="1"/>
  <c r="Q76" i="13"/>
  <c r="K76" i="13"/>
  <c r="AX73" i="13"/>
  <c r="AU73" i="13"/>
  <c r="AT73" i="13"/>
  <c r="AT118" i="13" s="1"/>
  <c r="AS73" i="13"/>
  <c r="AS118" i="13" s="1"/>
  <c r="AS11" i="13" s="1"/>
  <c r="AR73" i="13"/>
  <c r="AR118" i="13" s="1"/>
  <c r="AR11" i="13" s="1"/>
  <c r="AQ73" i="13"/>
  <c r="AQ118" i="13" s="1"/>
  <c r="AP73" i="13"/>
  <c r="AO73" i="13"/>
  <c r="AO118" i="13" s="1"/>
  <c r="AO11" i="13" s="1"/>
  <c r="AN73" i="13"/>
  <c r="AN118" i="13" s="1"/>
  <c r="AM73" i="13"/>
  <c r="AM118" i="13" s="1"/>
  <c r="AL73" i="13"/>
  <c r="AL118" i="13" s="1"/>
  <c r="AK73" i="13"/>
  <c r="AJ73" i="13"/>
  <c r="AI73" i="13"/>
  <c r="AI118" i="13" s="1"/>
  <c r="AH73" i="13"/>
  <c r="AH118" i="13" s="1"/>
  <c r="AG73" i="13"/>
  <c r="AF73" i="13"/>
  <c r="AE118" i="13"/>
  <c r="AD73" i="13"/>
  <c r="AD118" i="13" s="1"/>
  <c r="AB73" i="13"/>
  <c r="AA73" i="13"/>
  <c r="AA118" i="13" s="1"/>
  <c r="Z73" i="13"/>
  <c r="Z118" i="13" s="1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81" i="13"/>
  <c r="G80" i="13" s="1"/>
  <c r="F81" i="13"/>
  <c r="F80" i="13" s="1"/>
  <c r="AX80" i="13"/>
  <c r="AW80" i="13"/>
  <c r="AV80" i="13"/>
  <c r="AU80" i="13"/>
  <c r="AT80" i="13"/>
  <c r="AQ80" i="13"/>
  <c r="AP80" i="13"/>
  <c r="AO80" i="13"/>
  <c r="AL80" i="13"/>
  <c r="AK80" i="13"/>
  <c r="AJ80" i="13"/>
  <c r="AG80" i="13"/>
  <c r="AF80" i="13"/>
  <c r="AE80" i="13"/>
  <c r="AC80" i="13"/>
  <c r="AB80" i="13"/>
  <c r="AA80" i="13"/>
  <c r="Z80" i="13"/>
  <c r="Y80" i="13"/>
  <c r="X80" i="13"/>
  <c r="W80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G79" i="13"/>
  <c r="G78" i="13" s="1"/>
  <c r="F79" i="13"/>
  <c r="E79" i="13"/>
  <c r="AX78" i="13"/>
  <c r="AW78" i="13"/>
  <c r="AV78" i="13"/>
  <c r="AU78" i="13"/>
  <c r="AT78" i="13"/>
  <c r="AQ78" i="13"/>
  <c r="AP78" i="13"/>
  <c r="AO78" i="13"/>
  <c r="AL78" i="13"/>
  <c r="AK78" i="13"/>
  <c r="AJ78" i="13"/>
  <c r="AG78" i="13"/>
  <c r="AF78" i="13"/>
  <c r="AE78" i="13"/>
  <c r="AC78" i="13"/>
  <c r="AB78" i="13"/>
  <c r="AA78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F78" i="13"/>
  <c r="E78" i="13"/>
  <c r="AX76" i="13"/>
  <c r="AW76" i="13"/>
  <c r="AV76" i="13"/>
  <c r="AP76" i="13"/>
  <c r="AO76" i="13"/>
  <c r="AL76" i="13"/>
  <c r="AF76" i="13"/>
  <c r="AE76" i="13"/>
  <c r="AC76" i="13"/>
  <c r="AU76" i="13"/>
  <c r="AT76" i="13"/>
  <c r="AQ76" i="13"/>
  <c r="AK76" i="13"/>
  <c r="AJ76" i="13"/>
  <c r="AG76" i="13"/>
  <c r="AB76" i="13"/>
  <c r="AA76" i="13"/>
  <c r="Z76" i="13"/>
  <c r="Y76" i="13"/>
  <c r="X76" i="13"/>
  <c r="W76" i="13"/>
  <c r="V76" i="13"/>
  <c r="U76" i="13"/>
  <c r="T76" i="13"/>
  <c r="S76" i="13"/>
  <c r="R76" i="13"/>
  <c r="P76" i="13"/>
  <c r="O76" i="13"/>
  <c r="N76" i="13"/>
  <c r="M76" i="13"/>
  <c r="L76" i="13"/>
  <c r="J76" i="13"/>
  <c r="I76" i="13"/>
  <c r="H76" i="13"/>
  <c r="F77" i="13"/>
  <c r="F76" i="13" s="1"/>
  <c r="E76" i="13"/>
  <c r="AX50" i="13"/>
  <c r="AX49" i="13"/>
  <c r="AW50" i="13"/>
  <c r="AW49" i="13"/>
  <c r="AV50" i="13"/>
  <c r="AV70" i="13" s="1"/>
  <c r="AV49" i="13"/>
  <c r="AU50" i="13"/>
  <c r="AU49" i="13"/>
  <c r="AT50" i="13"/>
  <c r="AT49" i="13"/>
  <c r="AQ50" i="13"/>
  <c r="AQ70" i="13" s="1"/>
  <c r="AQ12" i="13" s="1"/>
  <c r="AQ49" i="13"/>
  <c r="AP50" i="13"/>
  <c r="AP49" i="13"/>
  <c r="AO50" i="13"/>
  <c r="AO70" i="13" s="1"/>
  <c r="AO49" i="13"/>
  <c r="AL50" i="13"/>
  <c r="AL70" i="13" s="1"/>
  <c r="AL49" i="13"/>
  <c r="AK50" i="13"/>
  <c r="AK49" i="13"/>
  <c r="AJ50" i="13"/>
  <c r="AJ49" i="13"/>
  <c r="AG50" i="13"/>
  <c r="AG70" i="13" s="1"/>
  <c r="AG49" i="13"/>
  <c r="AF50" i="13"/>
  <c r="AF49" i="13"/>
  <c r="AE50" i="13"/>
  <c r="AE49" i="13"/>
  <c r="AC50" i="13"/>
  <c r="AC70" i="13" s="1"/>
  <c r="AC12" i="13" s="1"/>
  <c r="AC49" i="13"/>
  <c r="AB50" i="13"/>
  <c r="AB49" i="13"/>
  <c r="AA50" i="13"/>
  <c r="AA49" i="13"/>
  <c r="Z50" i="13"/>
  <c r="Z70" i="13" s="1"/>
  <c r="Z49" i="13"/>
  <c r="Y50" i="13"/>
  <c r="X50" i="13"/>
  <c r="W50" i="13"/>
  <c r="W70" i="13" s="1"/>
  <c r="Y49" i="13"/>
  <c r="X49" i="13"/>
  <c r="W49" i="13"/>
  <c r="V50" i="13"/>
  <c r="U50" i="13"/>
  <c r="T50" i="13"/>
  <c r="T70" i="13" s="1"/>
  <c r="S50" i="13"/>
  <c r="R50" i="13"/>
  <c r="Q50" i="13"/>
  <c r="P50" i="13"/>
  <c r="O50" i="13"/>
  <c r="N50" i="13"/>
  <c r="M50" i="13"/>
  <c r="L50" i="13"/>
  <c r="J50" i="13"/>
  <c r="I50" i="13"/>
  <c r="H50" i="13"/>
  <c r="V49" i="13"/>
  <c r="U49" i="13"/>
  <c r="T49" i="13"/>
  <c r="T48" i="13" s="1"/>
  <c r="S49" i="13"/>
  <c r="R49" i="13"/>
  <c r="Q49" i="13"/>
  <c r="P49" i="13"/>
  <c r="P48" i="13" s="1"/>
  <c r="O49" i="13"/>
  <c r="N49" i="13"/>
  <c r="M49" i="13"/>
  <c r="L49" i="13"/>
  <c r="L48" i="13" s="1"/>
  <c r="K49" i="13"/>
  <c r="J49" i="13"/>
  <c r="I49" i="13"/>
  <c r="H49" i="13"/>
  <c r="S48" i="13"/>
  <c r="F65" i="13"/>
  <c r="E65" i="13"/>
  <c r="G64" i="13"/>
  <c r="F64" i="13"/>
  <c r="E64" i="13"/>
  <c r="AX63" i="13"/>
  <c r="AW63" i="13"/>
  <c r="AV63" i="13"/>
  <c r="AU63" i="13"/>
  <c r="AT63" i="13"/>
  <c r="AS63" i="13"/>
  <c r="AR63" i="13"/>
  <c r="AQ63" i="13"/>
  <c r="AP63" i="13"/>
  <c r="AO63" i="13"/>
  <c r="AL63" i="13"/>
  <c r="AK63" i="13"/>
  <c r="AJ63" i="13"/>
  <c r="AI63" i="1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F62" i="13"/>
  <c r="E62" i="13"/>
  <c r="G61" i="13"/>
  <c r="F61" i="13"/>
  <c r="E61" i="13"/>
  <c r="AX60" i="13"/>
  <c r="AW60" i="13"/>
  <c r="AV60" i="13"/>
  <c r="AU60" i="13"/>
  <c r="AT60" i="13"/>
  <c r="AS60" i="13"/>
  <c r="AR60" i="13"/>
  <c r="AQ60" i="13"/>
  <c r="AP60" i="13"/>
  <c r="AO60" i="13"/>
  <c r="AL60" i="13"/>
  <c r="AK60" i="13"/>
  <c r="AJ60" i="13"/>
  <c r="AI60" i="13"/>
  <c r="AH60" i="13"/>
  <c r="AG60" i="13"/>
  <c r="AF60" i="13"/>
  <c r="AE60" i="13"/>
  <c r="AD60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F59" i="13"/>
  <c r="E59" i="13"/>
  <c r="G58" i="13"/>
  <c r="F58" i="13"/>
  <c r="E58" i="13"/>
  <c r="AX57" i="13"/>
  <c r="AW57" i="13"/>
  <c r="AV57" i="13"/>
  <c r="AU57" i="13"/>
  <c r="AT57" i="13"/>
  <c r="AS57" i="13"/>
  <c r="AR57" i="13"/>
  <c r="AQ57" i="13"/>
  <c r="AP57" i="13"/>
  <c r="AO57" i="13"/>
  <c r="AL57" i="13"/>
  <c r="AK57" i="13"/>
  <c r="AJ57" i="13"/>
  <c r="AI57" i="13"/>
  <c r="AH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F56" i="13"/>
  <c r="E56" i="13"/>
  <c r="G55" i="13"/>
  <c r="F55" i="13"/>
  <c r="E55" i="13"/>
  <c r="AX54" i="13"/>
  <c r="AW54" i="13"/>
  <c r="AV54" i="13"/>
  <c r="AU54" i="13"/>
  <c r="AT54" i="13"/>
  <c r="AS54" i="13"/>
  <c r="AR54" i="13"/>
  <c r="AQ54" i="13"/>
  <c r="AP54" i="13"/>
  <c r="AO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F53" i="13"/>
  <c r="E53" i="13"/>
  <c r="G52" i="13"/>
  <c r="F52" i="13"/>
  <c r="E52" i="13"/>
  <c r="AX51" i="13"/>
  <c r="AW51" i="13"/>
  <c r="AV51" i="13"/>
  <c r="AU51" i="13"/>
  <c r="AT51" i="13"/>
  <c r="AS51" i="13"/>
  <c r="AR51" i="13"/>
  <c r="AQ51" i="13"/>
  <c r="AP51" i="13"/>
  <c r="AO51" i="13"/>
  <c r="AL51" i="13"/>
  <c r="AK51" i="13"/>
  <c r="AJ51" i="13"/>
  <c r="AI51" i="13"/>
  <c r="AH51" i="13"/>
  <c r="AG51" i="13"/>
  <c r="AF51" i="13"/>
  <c r="AE51" i="13"/>
  <c r="AD51" i="13"/>
  <c r="AC51" i="13"/>
  <c r="AB51" i="13"/>
  <c r="AA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AW29" i="13"/>
  <c r="AT29" i="13"/>
  <c r="AS29" i="13"/>
  <c r="AR29" i="13"/>
  <c r="AN29" i="13"/>
  <c r="AP29" i="13" s="1"/>
  <c r="AM29" i="13"/>
  <c r="AJ29" i="13"/>
  <c r="AI29" i="13"/>
  <c r="AH29" i="13"/>
  <c r="AE29" i="13"/>
  <c r="AD29" i="13"/>
  <c r="AA29" i="13"/>
  <c r="AB29" i="13" s="1"/>
  <c r="X29" i="13"/>
  <c r="U29" i="13"/>
  <c r="R29" i="13"/>
  <c r="O29" i="13"/>
  <c r="N29" i="13"/>
  <c r="L29" i="13"/>
  <c r="K29" i="13"/>
  <c r="K70" i="13" s="1"/>
  <c r="I29" i="13"/>
  <c r="F29" i="13" s="1"/>
  <c r="H29" i="13"/>
  <c r="AW28" i="13"/>
  <c r="AV28" i="13"/>
  <c r="AV69" i="13" s="1"/>
  <c r="AT28" i="13"/>
  <c r="AS28" i="13"/>
  <c r="AR28" i="13"/>
  <c r="AQ69" i="13"/>
  <c r="AQ11" i="13" s="1"/>
  <c r="AN28" i="13"/>
  <c r="AP28" i="13" s="1"/>
  <c r="AM28" i="13"/>
  <c r="AL28" i="13"/>
  <c r="AL69" i="13" s="1"/>
  <c r="AJ28" i="13"/>
  <c r="AI28" i="13"/>
  <c r="AH28" i="13"/>
  <c r="AG69" i="13"/>
  <c r="AE28" i="13"/>
  <c r="AD28" i="13"/>
  <c r="AC28" i="13"/>
  <c r="AC69" i="13" s="1"/>
  <c r="AA28" i="13"/>
  <c r="AB28" i="13" s="1"/>
  <c r="Z28" i="13"/>
  <c r="Z69" i="13" s="1"/>
  <c r="X28" i="13"/>
  <c r="W28" i="13"/>
  <c r="W69" i="13" s="1"/>
  <c r="U28" i="13"/>
  <c r="T28" i="13"/>
  <c r="T69" i="13" s="1"/>
  <c r="R28" i="13"/>
  <c r="O28" i="13"/>
  <c r="N28" i="13"/>
  <c r="N69" i="13" s="1"/>
  <c r="L28" i="13"/>
  <c r="K28" i="13"/>
  <c r="K69" i="13" s="1"/>
  <c r="I28" i="13"/>
  <c r="H28" i="13"/>
  <c r="G47" i="13"/>
  <c r="F47" i="13"/>
  <c r="E47" i="13"/>
  <c r="G46" i="13"/>
  <c r="F46" i="13"/>
  <c r="E46" i="13"/>
  <c r="G44" i="13"/>
  <c r="F44" i="13"/>
  <c r="E44" i="13"/>
  <c r="G43" i="13"/>
  <c r="F43" i="13"/>
  <c r="E43" i="13"/>
  <c r="G41" i="13"/>
  <c r="F41" i="13"/>
  <c r="E41" i="13"/>
  <c r="G40" i="13"/>
  <c r="F40" i="13"/>
  <c r="E40" i="13"/>
  <c r="Q29" i="13"/>
  <c r="G38" i="13"/>
  <c r="F38" i="13"/>
  <c r="G37" i="13"/>
  <c r="F37" i="13"/>
  <c r="G35" i="13"/>
  <c r="F35" i="13"/>
  <c r="E35" i="13"/>
  <c r="G34" i="13"/>
  <c r="F34" i="13"/>
  <c r="E34" i="13"/>
  <c r="F31" i="13"/>
  <c r="G31" i="13"/>
  <c r="F32" i="13"/>
  <c r="G32" i="13"/>
  <c r="E32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C11" i="8" s="1"/>
  <c r="D11" i="8" s="1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AV11" i="13" l="1"/>
  <c r="AJ118" i="13"/>
  <c r="AJ117" i="13" s="1"/>
  <c r="S85" i="13"/>
  <c r="C8" i="8"/>
  <c r="D8" i="8" s="1"/>
  <c r="Q70" i="13"/>
  <c r="AC11" i="13"/>
  <c r="N70" i="13"/>
  <c r="N131" i="13" s="1"/>
  <c r="N48" i="13"/>
  <c r="R48" i="13"/>
  <c r="V48" i="13"/>
  <c r="AG118" i="13"/>
  <c r="AG11" i="13" s="1"/>
  <c r="U119" i="13"/>
  <c r="N11" i="13"/>
  <c r="AL11" i="13"/>
  <c r="AP69" i="13"/>
  <c r="AL27" i="13"/>
  <c r="F28" i="13"/>
  <c r="Z11" i="13"/>
  <c r="E29" i="13"/>
  <c r="AL12" i="13"/>
  <c r="AO12" i="13"/>
  <c r="AP70" i="13"/>
  <c r="Z12" i="13"/>
  <c r="AG12" i="13"/>
  <c r="R69" i="13"/>
  <c r="R68" i="13" s="1"/>
  <c r="U69" i="13"/>
  <c r="V28" i="13"/>
  <c r="X69" i="13"/>
  <c r="Y28" i="13"/>
  <c r="AE69" i="13"/>
  <c r="AF69" i="13" s="1"/>
  <c r="AF28" i="13"/>
  <c r="AJ69" i="13"/>
  <c r="AK69" i="13" s="1"/>
  <c r="AK28" i="13"/>
  <c r="R70" i="13"/>
  <c r="S29" i="13"/>
  <c r="X70" i="13"/>
  <c r="X12" i="13" s="1"/>
  <c r="Y29" i="13"/>
  <c r="AA70" i="13"/>
  <c r="AB70" i="13" s="1"/>
  <c r="AE70" i="13"/>
  <c r="AF70" i="13" s="1"/>
  <c r="AF29" i="13"/>
  <c r="AT70" i="13"/>
  <c r="AT131" i="13" s="1"/>
  <c r="AU29" i="13"/>
  <c r="I69" i="13"/>
  <c r="J28" i="13"/>
  <c r="L69" i="13"/>
  <c r="M28" i="13"/>
  <c r="O69" i="13"/>
  <c r="P28" i="13"/>
  <c r="AA69" i="13"/>
  <c r="AB69" i="13" s="1"/>
  <c r="AT69" i="13"/>
  <c r="AU69" i="13" s="1"/>
  <c r="AU28" i="13"/>
  <c r="AW69" i="13"/>
  <c r="AW130" i="13" s="1"/>
  <c r="AX28" i="13"/>
  <c r="I70" i="13"/>
  <c r="J29" i="13"/>
  <c r="L70" i="13"/>
  <c r="M29" i="13"/>
  <c r="O70" i="13"/>
  <c r="P29" i="13"/>
  <c r="U70" i="13"/>
  <c r="U131" i="13" s="1"/>
  <c r="V29" i="13"/>
  <c r="AJ70" i="13"/>
  <c r="AJ12" i="13" s="1"/>
  <c r="AK29" i="13"/>
  <c r="AW70" i="13"/>
  <c r="AX29" i="13"/>
  <c r="H27" i="13"/>
  <c r="H69" i="13"/>
  <c r="H70" i="13"/>
  <c r="K118" i="13"/>
  <c r="K11" i="13" s="1"/>
  <c r="Q118" i="13"/>
  <c r="E49" i="13"/>
  <c r="G49" i="13"/>
  <c r="E74" i="13"/>
  <c r="G74" i="13"/>
  <c r="H118" i="13"/>
  <c r="AO117" i="13"/>
  <c r="O119" i="13"/>
  <c r="L119" i="13"/>
  <c r="I118" i="13"/>
  <c r="O118" i="13"/>
  <c r="O130" i="13" s="1"/>
  <c r="U118" i="13"/>
  <c r="U117" i="13" s="1"/>
  <c r="W118" i="13"/>
  <c r="W130" i="13" s="1"/>
  <c r="N119" i="13"/>
  <c r="T119" i="13"/>
  <c r="T12" i="13" s="1"/>
  <c r="E88" i="13"/>
  <c r="G88" i="13"/>
  <c r="P85" i="13"/>
  <c r="T85" i="13"/>
  <c r="N85" i="13"/>
  <c r="E86" i="13"/>
  <c r="Q131" i="13"/>
  <c r="I130" i="13"/>
  <c r="Z130" i="13"/>
  <c r="AA12" i="13"/>
  <c r="AC130" i="13"/>
  <c r="AD70" i="13"/>
  <c r="AH69" i="13"/>
  <c r="AH11" i="13" s="1"/>
  <c r="AH70" i="13"/>
  <c r="AN69" i="13"/>
  <c r="AN11" i="13" s="1"/>
  <c r="AM70" i="13"/>
  <c r="AM12" i="13" s="1"/>
  <c r="E36" i="13"/>
  <c r="H48" i="13"/>
  <c r="J48" i="13"/>
  <c r="AQ131" i="13"/>
  <c r="N120" i="13"/>
  <c r="N136" i="13" s="1"/>
  <c r="G105" i="13"/>
  <c r="AA27" i="13"/>
  <c r="AB27" i="13" s="1"/>
  <c r="AH27" i="13"/>
  <c r="F88" i="13"/>
  <c r="AM131" i="13"/>
  <c r="L27" i="13"/>
  <c r="U27" i="13"/>
  <c r="AS27" i="13"/>
  <c r="AV119" i="13"/>
  <c r="AV12" i="13" s="1"/>
  <c r="AV72" i="13"/>
  <c r="H135" i="13"/>
  <c r="H134" i="13" s="1"/>
  <c r="H13" i="13"/>
  <c r="L120" i="13"/>
  <c r="L136" i="13" s="1"/>
  <c r="L135" i="13" s="1"/>
  <c r="L134" i="13" s="1"/>
  <c r="L13" i="13"/>
  <c r="R120" i="13"/>
  <c r="R136" i="13" s="1"/>
  <c r="R135" i="13" s="1"/>
  <c r="R134" i="13" s="1"/>
  <c r="R13" i="13"/>
  <c r="T13" i="13"/>
  <c r="T135" i="13"/>
  <c r="T134" i="13" s="1"/>
  <c r="X120" i="13"/>
  <c r="X136" i="13" s="1"/>
  <c r="X135" i="13" s="1"/>
  <c r="X134" i="13" s="1"/>
  <c r="X13" i="13"/>
  <c r="Z13" i="13"/>
  <c r="Z135" i="13"/>
  <c r="Z134" i="13" s="1"/>
  <c r="AD120" i="13"/>
  <c r="AD136" i="13" s="1"/>
  <c r="AD135" i="13" s="1"/>
  <c r="AD134" i="13" s="1"/>
  <c r="AD13" i="13"/>
  <c r="AE120" i="13"/>
  <c r="AE136" i="13" s="1"/>
  <c r="AE135" i="13" s="1"/>
  <c r="AE134" i="13" s="1"/>
  <c r="AE13" i="13"/>
  <c r="AG135" i="13"/>
  <c r="AG134" i="13" s="1"/>
  <c r="AG13" i="13"/>
  <c r="AI120" i="13"/>
  <c r="AI136" i="13" s="1"/>
  <c r="AI135" i="13" s="1"/>
  <c r="AI134" i="13" s="1"/>
  <c r="AI13" i="13"/>
  <c r="AM120" i="13"/>
  <c r="AM136" i="13" s="1"/>
  <c r="AM135" i="13" s="1"/>
  <c r="AM134" i="13" s="1"/>
  <c r="AM13" i="13"/>
  <c r="AO120" i="13"/>
  <c r="AO136" i="13" s="1"/>
  <c r="AO135" i="13" s="1"/>
  <c r="AO134" i="13" s="1"/>
  <c r="AO13" i="13"/>
  <c r="AQ13" i="13"/>
  <c r="AQ135" i="13"/>
  <c r="AQ134" i="13" s="1"/>
  <c r="AS120" i="13"/>
  <c r="AS136" i="13" s="1"/>
  <c r="AS135" i="13" s="1"/>
  <c r="AS13" i="13"/>
  <c r="AW120" i="13"/>
  <c r="AW136" i="13" s="1"/>
  <c r="AW135" i="13" s="1"/>
  <c r="AW134" i="13" s="1"/>
  <c r="AW13" i="13"/>
  <c r="O48" i="13"/>
  <c r="Y48" i="13"/>
  <c r="O85" i="13"/>
  <c r="AV117" i="13"/>
  <c r="I27" i="13"/>
  <c r="K27" i="13"/>
  <c r="O27" i="13"/>
  <c r="R27" i="13"/>
  <c r="AD27" i="13"/>
  <c r="AI27" i="13"/>
  <c r="AM27" i="13"/>
  <c r="AR10" i="13"/>
  <c r="AW119" i="13"/>
  <c r="AW117" i="13" s="1"/>
  <c r="AW72" i="13"/>
  <c r="E136" i="13"/>
  <c r="E135" i="13" s="1"/>
  <c r="E134" i="13" s="1"/>
  <c r="E13" i="13"/>
  <c r="I135" i="13"/>
  <c r="I134" i="13" s="1"/>
  <c r="I13" i="13"/>
  <c r="K135" i="13"/>
  <c r="K134" i="13" s="1"/>
  <c r="K13" i="13"/>
  <c r="O120" i="13"/>
  <c r="O136" i="13" s="1"/>
  <c r="O135" i="13" s="1"/>
  <c r="O134" i="13" s="1"/>
  <c r="O13" i="13"/>
  <c r="Q13" i="13"/>
  <c r="Q135" i="13"/>
  <c r="Q134" i="13" s="1"/>
  <c r="U120" i="13"/>
  <c r="U136" i="13" s="1"/>
  <c r="U135" i="13" s="1"/>
  <c r="U134" i="13" s="1"/>
  <c r="U13" i="13"/>
  <c r="W135" i="13"/>
  <c r="W134" i="13" s="1"/>
  <c r="W13" i="13"/>
  <c r="AA120" i="13"/>
  <c r="AA136" i="13" s="1"/>
  <c r="AA135" i="13" s="1"/>
  <c r="AA134" i="13" s="1"/>
  <c r="AA13" i="13"/>
  <c r="AC13" i="13"/>
  <c r="AC135" i="13"/>
  <c r="AC134" i="13" s="1"/>
  <c r="AH120" i="13"/>
  <c r="AH136" i="13" s="1"/>
  <c r="AH135" i="13" s="1"/>
  <c r="AH134" i="13" s="1"/>
  <c r="AH13" i="13"/>
  <c r="AL135" i="13"/>
  <c r="AL134" i="13" s="1"/>
  <c r="AL13" i="13"/>
  <c r="AN120" i="13"/>
  <c r="AN136" i="13" s="1"/>
  <c r="AN135" i="13" s="1"/>
  <c r="AN134" i="13" s="1"/>
  <c r="AN13" i="13"/>
  <c r="AR120" i="13"/>
  <c r="AR136" i="13" s="1"/>
  <c r="AR135" i="13" s="1"/>
  <c r="AR134" i="13" s="1"/>
  <c r="AR13" i="13"/>
  <c r="AT120" i="13"/>
  <c r="AT136" i="13" s="1"/>
  <c r="AT135" i="13" s="1"/>
  <c r="AT134" i="13" s="1"/>
  <c r="AT13" i="13"/>
  <c r="AV13" i="13"/>
  <c r="AV135" i="13"/>
  <c r="AV134" i="13" s="1"/>
  <c r="K119" i="13"/>
  <c r="AV130" i="13"/>
  <c r="G95" i="13"/>
  <c r="G86" i="13" s="1"/>
  <c r="AW27" i="13"/>
  <c r="G62" i="13"/>
  <c r="AT27" i="13"/>
  <c r="G93" i="13"/>
  <c r="F120" i="13"/>
  <c r="F136" i="13" s="1"/>
  <c r="F135" i="13" s="1"/>
  <c r="F134" i="13" s="1"/>
  <c r="F13" i="13"/>
  <c r="AJ120" i="13"/>
  <c r="AJ136" i="13" s="1"/>
  <c r="AJ135" i="13" s="1"/>
  <c r="AJ13" i="13"/>
  <c r="AG27" i="13"/>
  <c r="AQ27" i="13"/>
  <c r="AJ11" i="13"/>
  <c r="F50" i="13"/>
  <c r="G65" i="13"/>
  <c r="AE27" i="13"/>
  <c r="AF27" i="13" s="1"/>
  <c r="E99" i="13"/>
  <c r="AL131" i="13"/>
  <c r="T27" i="13"/>
  <c r="AQ130" i="13"/>
  <c r="E50" i="13"/>
  <c r="G53" i="13"/>
  <c r="AV131" i="13"/>
  <c r="Z27" i="13"/>
  <c r="G59" i="13"/>
  <c r="F98" i="13"/>
  <c r="G98" i="13" s="1"/>
  <c r="G100" i="13"/>
  <c r="X27" i="13"/>
  <c r="L118" i="13"/>
  <c r="N118" i="13"/>
  <c r="N130" i="13" s="1"/>
  <c r="T118" i="13"/>
  <c r="T11" i="13" s="1"/>
  <c r="X118" i="13"/>
  <c r="X117" i="13" s="1"/>
  <c r="W119" i="13"/>
  <c r="W12" i="13" s="1"/>
  <c r="Q119" i="13"/>
  <c r="G91" i="13"/>
  <c r="H85" i="13"/>
  <c r="J85" i="13"/>
  <c r="W85" i="13"/>
  <c r="Y85" i="13"/>
  <c r="L85" i="13"/>
  <c r="I117" i="13"/>
  <c r="R118" i="13"/>
  <c r="R131" i="13"/>
  <c r="W48" i="13"/>
  <c r="AQ117" i="13"/>
  <c r="AS117" i="13"/>
  <c r="AS130" i="13"/>
  <c r="AR117" i="13"/>
  <c r="AR130" i="13"/>
  <c r="AR129" i="13" s="1"/>
  <c r="AT117" i="13"/>
  <c r="AM117" i="13"/>
  <c r="AL117" i="13"/>
  <c r="AL130" i="13"/>
  <c r="AN117" i="13"/>
  <c r="AI117" i="13"/>
  <c r="AH117" i="13"/>
  <c r="AH130" i="13"/>
  <c r="Z117" i="13"/>
  <c r="AA117" i="13"/>
  <c r="AD117" i="13"/>
  <c r="AE117" i="13"/>
  <c r="AC117" i="13"/>
  <c r="I48" i="13"/>
  <c r="K48" i="13"/>
  <c r="M48" i="13"/>
  <c r="Q48" i="13"/>
  <c r="U48" i="13"/>
  <c r="F91" i="13"/>
  <c r="G39" i="13"/>
  <c r="G45" i="13"/>
  <c r="N27" i="13"/>
  <c r="W27" i="13"/>
  <c r="AC27" i="13"/>
  <c r="AJ27" i="13"/>
  <c r="AN27" i="13"/>
  <c r="AP27" i="13" s="1"/>
  <c r="AR27" i="13"/>
  <c r="AV27" i="13"/>
  <c r="AD69" i="13"/>
  <c r="AD11" i="13" s="1"/>
  <c r="AI69" i="13"/>
  <c r="AI70" i="13"/>
  <c r="AM69" i="13"/>
  <c r="AM11" i="13" s="1"/>
  <c r="AN70" i="13"/>
  <c r="AN12" i="13" s="1"/>
  <c r="F74" i="13"/>
  <c r="F119" i="13" s="1"/>
  <c r="F86" i="13"/>
  <c r="F85" i="13" s="1"/>
  <c r="F94" i="13"/>
  <c r="E94" i="13"/>
  <c r="I85" i="13"/>
  <c r="M85" i="13"/>
  <c r="X85" i="13"/>
  <c r="G77" i="13"/>
  <c r="G76" i="13" s="1"/>
  <c r="E87" i="13"/>
  <c r="Q85" i="13"/>
  <c r="K85" i="13"/>
  <c r="E91" i="13"/>
  <c r="H74" i="13"/>
  <c r="H119" i="13" s="1"/>
  <c r="I72" i="13"/>
  <c r="O72" i="13"/>
  <c r="U72" i="13"/>
  <c r="AA72" i="13"/>
  <c r="AH72" i="13"/>
  <c r="AJ72" i="13"/>
  <c r="AR72" i="13"/>
  <c r="AT72" i="13"/>
  <c r="AM72" i="13"/>
  <c r="AQ72" i="13"/>
  <c r="AG72" i="13"/>
  <c r="AI72" i="13"/>
  <c r="AK72" i="13"/>
  <c r="AS72" i="13"/>
  <c r="AU72" i="13"/>
  <c r="AX72" i="13"/>
  <c r="AL72" i="13"/>
  <c r="AN72" i="13"/>
  <c r="AO72" i="13"/>
  <c r="AP72" i="13"/>
  <c r="AC72" i="13"/>
  <c r="AF72" i="13"/>
  <c r="W72" i="13"/>
  <c r="Y72" i="13"/>
  <c r="S72" i="13"/>
  <c r="M72" i="13"/>
  <c r="X48" i="13"/>
  <c r="Z48" i="13"/>
  <c r="AA48" i="13"/>
  <c r="AB48" i="13"/>
  <c r="AC48" i="13"/>
  <c r="AE48" i="13"/>
  <c r="AF48" i="13"/>
  <c r="AG48" i="13"/>
  <c r="AJ48" i="13"/>
  <c r="AL48" i="13"/>
  <c r="AU48" i="13"/>
  <c r="J72" i="13"/>
  <c r="L72" i="13"/>
  <c r="N72" i="13"/>
  <c r="P72" i="13"/>
  <c r="R72" i="13"/>
  <c r="T72" i="13"/>
  <c r="V72" i="13"/>
  <c r="X72" i="13"/>
  <c r="Z72" i="13"/>
  <c r="AB72" i="13"/>
  <c r="AD72" i="13"/>
  <c r="AE72" i="13"/>
  <c r="Q72" i="13"/>
  <c r="K72" i="13"/>
  <c r="E80" i="13"/>
  <c r="H80" i="13"/>
  <c r="AV48" i="13"/>
  <c r="G54" i="13"/>
  <c r="E57" i="13"/>
  <c r="F57" i="13"/>
  <c r="G60" i="13"/>
  <c r="F60" i="13"/>
  <c r="F63" i="13"/>
  <c r="AO48" i="13"/>
  <c r="AW48" i="13"/>
  <c r="F73" i="13"/>
  <c r="E73" i="13"/>
  <c r="F49" i="13"/>
  <c r="AX48" i="13"/>
  <c r="G51" i="13"/>
  <c r="F51" i="13"/>
  <c r="G57" i="13"/>
  <c r="X68" i="13"/>
  <c r="AK48" i="13"/>
  <c r="F54" i="13"/>
  <c r="AP48" i="13"/>
  <c r="AQ48" i="13"/>
  <c r="AT48" i="13"/>
  <c r="G36" i="13"/>
  <c r="E30" i="13"/>
  <c r="F39" i="13"/>
  <c r="E54" i="13"/>
  <c r="E60" i="13"/>
  <c r="E63" i="13"/>
  <c r="E51" i="13"/>
  <c r="Q28" i="13"/>
  <c r="Q69" i="13" s="1"/>
  <c r="G42" i="13"/>
  <c r="F42" i="13"/>
  <c r="F45" i="13"/>
  <c r="E45" i="13"/>
  <c r="E42" i="13"/>
  <c r="E39" i="13"/>
  <c r="F33" i="13"/>
  <c r="F36" i="13"/>
  <c r="E33" i="13"/>
  <c r="G33" i="13"/>
  <c r="G30" i="13"/>
  <c r="F30" i="13"/>
  <c r="E31" i="13"/>
  <c r="C14" i="8"/>
  <c r="D14" i="8" s="1"/>
  <c r="C19" i="8"/>
  <c r="D19" i="8" s="1"/>
  <c r="D5" i="8"/>
  <c r="N68" i="13" l="1"/>
  <c r="U68" i="13"/>
  <c r="AG117" i="13"/>
  <c r="X131" i="13"/>
  <c r="AG130" i="13"/>
  <c r="N12" i="13"/>
  <c r="E28" i="13"/>
  <c r="AN130" i="13"/>
  <c r="K130" i="13"/>
  <c r="K117" i="13"/>
  <c r="AI130" i="13"/>
  <c r="AI11" i="13"/>
  <c r="M27" i="13"/>
  <c r="AH131" i="13"/>
  <c r="AH12" i="13"/>
  <c r="AD131" i="13"/>
  <c r="AD12" i="13"/>
  <c r="H12" i="13"/>
  <c r="AW12" i="13"/>
  <c r="AX70" i="13"/>
  <c r="U12" i="13"/>
  <c r="V70" i="13"/>
  <c r="O12" i="13"/>
  <c r="P70" i="13"/>
  <c r="L12" i="13"/>
  <c r="M70" i="13"/>
  <c r="I12" i="13"/>
  <c r="F70" i="13"/>
  <c r="F12" i="13" s="1"/>
  <c r="J70" i="13"/>
  <c r="AX69" i="13"/>
  <c r="AW11" i="13"/>
  <c r="R12" i="13"/>
  <c r="S70" i="13"/>
  <c r="X11" i="13"/>
  <c r="Y69" i="13"/>
  <c r="U11" i="13"/>
  <c r="U10" i="13" s="1"/>
  <c r="V69" i="13"/>
  <c r="E70" i="13"/>
  <c r="Y70" i="13"/>
  <c r="W11" i="13"/>
  <c r="Q11" i="13"/>
  <c r="AI131" i="13"/>
  <c r="AI12" i="13"/>
  <c r="AK27" i="13"/>
  <c r="Q117" i="13"/>
  <c r="AU27" i="13"/>
  <c r="AW68" i="13"/>
  <c r="P27" i="13"/>
  <c r="J27" i="13"/>
  <c r="AA131" i="13"/>
  <c r="H68" i="13"/>
  <c r="E69" i="13"/>
  <c r="E68" i="13" s="1"/>
  <c r="H11" i="13"/>
  <c r="O11" i="13"/>
  <c r="P69" i="13"/>
  <c r="L11" i="13"/>
  <c r="L10" i="13" s="1"/>
  <c r="M69" i="13"/>
  <c r="F69" i="13"/>
  <c r="J69" i="13"/>
  <c r="I11" i="13"/>
  <c r="AU70" i="13"/>
  <c r="AT12" i="13"/>
  <c r="S69" i="13"/>
  <c r="R11" i="13"/>
  <c r="AK70" i="13"/>
  <c r="K12" i="13"/>
  <c r="Q12" i="13"/>
  <c r="G70" i="13"/>
  <c r="Y27" i="13"/>
  <c r="F48" i="13"/>
  <c r="S28" i="13"/>
  <c r="E118" i="13"/>
  <c r="AX27" i="13"/>
  <c r="H130" i="13"/>
  <c r="V27" i="13"/>
  <c r="F118" i="13"/>
  <c r="F11" i="13" s="1"/>
  <c r="W117" i="13"/>
  <c r="T117" i="13"/>
  <c r="L117" i="13"/>
  <c r="F27" i="13"/>
  <c r="O117" i="13"/>
  <c r="L130" i="13"/>
  <c r="AH10" i="13"/>
  <c r="AH68" i="13"/>
  <c r="AH66" i="13" s="1"/>
  <c r="H117" i="13"/>
  <c r="AD10" i="13"/>
  <c r="AM10" i="13"/>
  <c r="L68" i="13"/>
  <c r="I68" i="13"/>
  <c r="AJ130" i="13"/>
  <c r="AH129" i="13"/>
  <c r="AV10" i="13"/>
  <c r="AQ10" i="13"/>
  <c r="G13" i="13"/>
  <c r="N135" i="13"/>
  <c r="N134" i="13" s="1"/>
  <c r="N13" i="13"/>
  <c r="AM68" i="13"/>
  <c r="E48" i="13"/>
  <c r="E131" i="13"/>
  <c r="H72" i="13"/>
  <c r="X10" i="13"/>
  <c r="AL10" i="13"/>
  <c r="AD68" i="13"/>
  <c r="AD66" i="13" s="1"/>
  <c r="T130" i="13"/>
  <c r="N117" i="13"/>
  <c r="Q27" i="13"/>
  <c r="S27" i="13" s="1"/>
  <c r="AT68" i="13"/>
  <c r="AU68" i="13" s="1"/>
  <c r="AT11" i="13"/>
  <c r="AT10" i="13" s="1"/>
  <c r="AA68" i="13"/>
  <c r="AA11" i="13"/>
  <c r="AA10" i="13" s="1"/>
  <c r="AJ131" i="13"/>
  <c r="AJ10" i="13"/>
  <c r="AO131" i="13"/>
  <c r="AS134" i="13"/>
  <c r="AD130" i="13"/>
  <c r="AA130" i="13"/>
  <c r="AA129" i="13" s="1"/>
  <c r="AM130" i="13"/>
  <c r="AM129" i="13" s="1"/>
  <c r="H131" i="13"/>
  <c r="L131" i="13"/>
  <c r="AO68" i="13"/>
  <c r="AE68" i="13"/>
  <c r="AE11" i="13"/>
  <c r="AN68" i="13"/>
  <c r="AN131" i="13"/>
  <c r="AS129" i="13"/>
  <c r="AE131" i="13"/>
  <c r="AE12" i="13"/>
  <c r="AW131" i="13"/>
  <c r="AW129" i="13" s="1"/>
  <c r="AW10" i="13"/>
  <c r="I131" i="13"/>
  <c r="G94" i="13"/>
  <c r="G50" i="13"/>
  <c r="AO130" i="13"/>
  <c r="AJ134" i="13"/>
  <c r="AJ68" i="13"/>
  <c r="G63" i="13"/>
  <c r="AE130" i="13"/>
  <c r="E97" i="13"/>
  <c r="G97" i="13" s="1"/>
  <c r="G99" i="13"/>
  <c r="E85" i="13"/>
  <c r="G85" i="13" s="1"/>
  <c r="G87" i="13"/>
  <c r="G29" i="13"/>
  <c r="AT130" i="13"/>
  <c r="AT129" i="13" s="1"/>
  <c r="X130" i="13"/>
  <c r="N129" i="13"/>
  <c r="U130" i="13"/>
  <c r="U129" i="13" s="1"/>
  <c r="R10" i="13"/>
  <c r="R117" i="13"/>
  <c r="R130" i="13"/>
  <c r="R129" i="13" s="1"/>
  <c r="O68" i="13"/>
  <c r="P68" i="13" s="1"/>
  <c r="O131" i="13"/>
  <c r="O129" i="13" s="1"/>
  <c r="K68" i="13"/>
  <c r="K131" i="13"/>
  <c r="AV68" i="13"/>
  <c r="AQ68" i="13"/>
  <c r="AL68" i="13"/>
  <c r="AG68" i="13"/>
  <c r="AG131" i="13"/>
  <c r="AG10" i="13" s="1"/>
  <c r="AC68" i="13"/>
  <c r="AC131" i="13"/>
  <c r="AC10" i="13" s="1"/>
  <c r="Z68" i="13"/>
  <c r="Z131" i="13"/>
  <c r="Z10" i="13" s="1"/>
  <c r="W68" i="13"/>
  <c r="Y68" i="13" s="1"/>
  <c r="W131" i="13"/>
  <c r="T68" i="13"/>
  <c r="V68" i="13" s="1"/>
  <c r="T131" i="13"/>
  <c r="F72" i="13"/>
  <c r="AI68" i="13"/>
  <c r="AI66" i="13" s="1"/>
  <c r="G73" i="13"/>
  <c r="G72" i="13" s="1"/>
  <c r="C24" i="8"/>
  <c r="D24" i="8"/>
  <c r="AB68" i="13" l="1"/>
  <c r="O10" i="13"/>
  <c r="AI129" i="13"/>
  <c r="X129" i="13"/>
  <c r="J68" i="13"/>
  <c r="AP68" i="13"/>
  <c r="F68" i="13"/>
  <c r="G69" i="13"/>
  <c r="AK68" i="13"/>
  <c r="AF68" i="13"/>
  <c r="AD129" i="13"/>
  <c r="G48" i="13"/>
  <c r="M68" i="13"/>
  <c r="AX68" i="13"/>
  <c r="G118" i="13"/>
  <c r="AJ129" i="13"/>
  <c r="L129" i="13"/>
  <c r="I129" i="13"/>
  <c r="AE129" i="13"/>
  <c r="T10" i="13"/>
  <c r="AO10" i="13"/>
  <c r="N10" i="13"/>
  <c r="AN129" i="13"/>
  <c r="Q68" i="13"/>
  <c r="S68" i="13" s="1"/>
  <c r="Q130" i="13"/>
  <c r="H10" i="13"/>
  <c r="H129" i="13"/>
  <c r="F10" i="13"/>
  <c r="AE10" i="13"/>
  <c r="AN10" i="13"/>
  <c r="F131" i="13"/>
  <c r="AO129" i="13"/>
  <c r="E27" i="13"/>
  <c r="G27" i="13" s="1"/>
  <c r="G28" i="13"/>
  <c r="I10" i="13"/>
  <c r="F117" i="13"/>
  <c r="F130" i="13"/>
  <c r="K129" i="13"/>
  <c r="K10" i="13"/>
  <c r="AV129" i="13"/>
  <c r="AQ129" i="13"/>
  <c r="AL129" i="13"/>
  <c r="AG129" i="13"/>
  <c r="AC129" i="13"/>
  <c r="Z129" i="13"/>
  <c r="W10" i="13"/>
  <c r="W129" i="13"/>
  <c r="T129" i="13"/>
  <c r="E72" i="13"/>
  <c r="E119" i="13"/>
  <c r="E12" i="13" s="1"/>
  <c r="G119" i="13" l="1"/>
  <c r="G12" i="13"/>
  <c r="Q129" i="13"/>
  <c r="F129" i="13"/>
  <c r="G68" i="13"/>
  <c r="E130" i="13"/>
  <c r="E129" i="13" s="1"/>
  <c r="E117" i="13"/>
  <c r="G117" i="13" s="1"/>
  <c r="Q10" i="13" l="1"/>
  <c r="E10" i="13" s="1"/>
  <c r="G10" i="13" s="1"/>
  <c r="E11" i="13"/>
  <c r="G11" i="13" s="1"/>
</calcChain>
</file>

<file path=xl/comments1.xml><?xml version="1.0" encoding="utf-8"?>
<comments xmlns="http://schemas.openxmlformats.org/spreadsheetml/2006/main">
  <authors>
    <author>TureyskayEE</author>
  </authors>
  <commentList>
    <comment ref="J11" authorId="0" shape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<sst xmlns="http://schemas.openxmlformats.org/spreadsheetml/2006/main" count="1287" uniqueCount="462">
  <si>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</si>
  <si>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</si>
  <si>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</si>
  <si>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</si>
  <si>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</si>
  <si>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</si>
  <si>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</si>
  <si>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</si>
  <si>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</si>
  <si>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</si>
  <si>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</si>
  <si>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</si>
  <si>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</si>
  <si>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</si>
  <si>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</si>
  <si>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</si>
  <si>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</si>
  <si>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</si>
  <si>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</si>
  <si>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</si>
  <si>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</si>
  <si>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</si>
  <si>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</si>
  <si>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</si>
  <si>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</si>
  <si>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</si>
  <si>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</si>
  <si>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</si>
  <si>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</si>
  <si>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</si>
  <si>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</si>
  <si>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</si>
  <si>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</si>
  <si>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</si>
  <si>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</si>
  <si>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</si>
  <si>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</si>
  <si>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</si>
  <si>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</si>
  <si>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</si>
  <si>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</si>
  <si>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</si>
  <si>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</si>
  <si>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</si>
  <si>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</si>
  <si>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</si>
  <si>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</si>
  <si>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</si>
  <si>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</si>
  <si>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</si>
  <si>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</si>
  <si>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</si>
  <si>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</si>
  <si>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</si>
  <si>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</si>
  <si>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</si>
  <si>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</si>
  <si>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</si>
  <si>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</si>
  <si>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</si>
  <si>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</si>
  <si>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</si>
  <si>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</si>
  <si>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</si>
  <si>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</si>
  <si>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</si>
  <si>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</si>
  <si>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</si>
  <si>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</si>
  <si>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</si>
  <si>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</si>
  <si>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</si>
  <si>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</si>
  <si>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</si>
  <si>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</si>
  <si>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</si>
  <si>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</si>
  <si>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</si>
  <si>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</si>
  <si>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</si>
  <si>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</si>
  <si>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</si>
  <si>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</si>
  <si>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</si>
  <si>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</si>
  <si>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</si>
  <si>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</si>
  <si>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</si>
  <si>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</si>
  <si>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</si>
  <si>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</si>
  <si>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</si>
  <si>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</si>
  <si>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</si>
  <si>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</si>
  <si>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</si>
  <si>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</si>
  <si>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</si>
  <si>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</si>
  <si>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</si>
  <si>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</si>
  <si>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</si>
  <si>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</si>
  <si>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</si>
  <si>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</si>
  <si>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</si>
  <si>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</si>
  <si>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</si>
  <si>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</si>
  <si>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</si>
  <si>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</si>
  <si>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</si>
  <si>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</si>
  <si>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</si>
  <si>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</si>
  <si>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</si>
  <si>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</si>
  <si>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</si>
  <si>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</si>
  <si>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</si>
  <si>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</si>
  <si>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</si>
  <si>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</si>
  <si>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</si>
  <si>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</si>
  <si>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</si>
  <si>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</si>
  <si>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</si>
  <si>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</si>
  <si>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</si>
  <si>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</si>
  <si>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</si>
  <si>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</si>
  <si>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</si>
  <si>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</si>
  <si>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</si>
  <si>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</si>
  <si>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</si>
  <si>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</si>
  <si>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</si>
  <si>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</si>
  <si>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</si>
  <si>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</si>
  <si>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</si>
  <si>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</si>
  <si>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</si>
  <si>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</si>
  <si>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</si>
  <si>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</si>
  <si>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</si>
  <si>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</si>
  <si>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</si>
  <si>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</si>
  <si>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</si>
  <si>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</si>
  <si>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</si>
  <si>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</si>
  <si>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</si>
  <si>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</si>
  <si>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</si>
  <si>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</si>
  <si>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</si>
  <si>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</si>
  <si>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</si>
  <si>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</si>
  <si>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</si>
  <si>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</si>
  <si>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</si>
  <si>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</si>
  <si>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</si>
  <si>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</si>
  <si>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</si>
  <si>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</si>
  <si>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</si>
  <si>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</si>
  <si>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</si>
  <si>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</si>
  <si>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</si>
  <si>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</si>
  <si>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</si>
  <si>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</si>
  <si>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</si>
  <si>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</si>
  <si>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</si>
  <si>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</si>
  <si>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</si>
  <si>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</si>
  <si>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</si>
  <si>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</si>
  <si>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</si>
  <si>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</si>
  <si>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</si>
  <si>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</si>
  <si>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</si>
  <si>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</si>
  <si>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</si>
  <si>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</si>
  <si>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</si>
  <si>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</si>
  <si>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</si>
  <si>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</si>
  <si>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</si>
  <si>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</si>
  <si>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</si>
  <si>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</si>
  <si>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</si>
  <si>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</si>
  <si>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</si>
  <si>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</si>
  <si>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</si>
  <si>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</si>
  <si>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</si>
  <si>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</si>
  <si>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</si>
  <si>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</si>
  <si>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</si>
  <si>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</si>
  <si>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</si>
  <si>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</si>
  <si>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</si>
  <si>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</si>
  <si>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</si>
  <si>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</si>
  <si>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</si>
  <si>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</si>
  <si>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</si>
  <si>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</si>
  <si>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</si>
  <si>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</si>
  <si>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</si>
  <si>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</si>
  <si>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</si>
  <si>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</si>
  <si>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</si>
  <si>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</si>
  <si>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</si>
  <si>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</si>
  <si>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</si>
  <si>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</si>
  <si>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</si>
  <si>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</si>
  <si>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</si>
  <si>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</si>
  <si>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</si>
  <si>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</si>
  <si>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</si>
  <si>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</si>
  <si>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</si>
  <si>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</si>
  <si>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</si>
  <si>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</si>
  <si>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</si>
  <si>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</si>
  <si>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</si>
  <si>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</si>
  <si>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</si>
  <si>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</si>
  <si>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</si>
  <si>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</si>
  <si>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</si>
  <si>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</si>
  <si>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</si>
  <si>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</si>
  <si>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</si>
  <si>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</si>
  <si>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</si>
  <si>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</si>
  <si>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</si>
  <si>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</si>
  <si>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</si>
  <si>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</si>
  <si>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</si>
  <si>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</si>
  <si>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Всего по муниципальной программе:</t>
  </si>
  <si>
    <t>Причины отклонения  фактического исполнения от запланированного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</si>
  <si>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</si>
  <si>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</si>
  <si>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</si>
  <si>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</si>
  <si>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</si>
  <si>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 xml:space="preserve">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</si>
  <si>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ОМП и СХ</t>
  </si>
  <si>
    <t>ОМП и СХ, управление образования и молодежной политики администрации района, отдел по физической культуре и спорту администрации района</t>
  </si>
  <si>
    <t>Возмещение части затрат на приобретение сырья, расходных материалов и инструментов, необходимых для производства продукции и изделий народных художественных промыслов и ремесел</t>
  </si>
  <si>
    <t>Формирование механизма финансово-кредитной и имущественной поддержки представителей малого и среднего предпринимательства</t>
  </si>
  <si>
    <t>ОМП и СХ, муниципальное бюджетное учреждение Нижневартовского района «Управление имущественными и земельными ресурсами»</t>
  </si>
  <si>
    <t>Субсидирование процентной ставки по привлеченным кредитам в российских кредитных организациях субъектам малого и среднего предпринимательства</t>
  </si>
  <si>
    <t>Субсидия на возмещение коммунальных услуг субъектам малого предпринимательства, зарегистрированным и осуществляющим деятельность в сельской местности, оказывающим услуги в сфере бытового обслуживания населения</t>
  </si>
  <si>
    <t>Субсидия на возмещение части затрат за пользование электроэнергией субъектам малого предпринимательства в социально значимых видах деятельности</t>
  </si>
  <si>
    <t>Субсидии на участие субъектов малого и среднего предпринимательства в региональных, Федеральных, международных форумах, конкурсах</t>
  </si>
  <si>
    <t>Субсидия на возмещение части затрат на изготовление и прокат рекламного ролика, изготовление и размещение уличной рекламы</t>
  </si>
  <si>
    <t>Подпрограмма 1 "Развитие малого и среднего предпринимательства в Нижневартовском районе"</t>
  </si>
  <si>
    <t>Подпрограмма 2 "Развитие агропромышленного комплекса и рынков сельскохозяйственной продукции, сырья и продовольствия в Нижневартовском районе"</t>
  </si>
  <si>
    <t>Содействие развитию производства мясного и молочного производства</t>
  </si>
  <si>
    <t>Субсидии на поддержку животноводства, переработки и реализации продукции животноводства</t>
  </si>
  <si>
    <t xml:space="preserve">Компенсация части затрат сельскохозяйственным товаропроизводителям на приобретение репродуктивных сельскохозяйственных животных за пределами района </t>
  </si>
  <si>
    <t>2.1.2.</t>
  </si>
  <si>
    <t>Компенсация части затрат на воспроизводство сельскохозяйственных животных в личных подсобных хозяйствах жителей района</t>
  </si>
  <si>
    <t xml:space="preserve">Создание условий для развития сельскохозяйственной деятельности малых форм хозяйствования </t>
  </si>
  <si>
    <t>,</t>
  </si>
  <si>
    <t>2.1.3.</t>
  </si>
  <si>
    <t>2.1.4.</t>
  </si>
  <si>
    <t xml:space="preserve">Иные межбюджетные трансферты на развитие пушного клеточного звероводства </t>
  </si>
  <si>
    <t xml:space="preserve">администрации городских и сельских поселений района
</t>
  </si>
  <si>
    <t>в том числе безвозмездные поступления физических и юридических лиц</t>
  </si>
  <si>
    <t xml:space="preserve">Субсидирование на возмещение части затрат на развитие материально-технической базы (за исключением личных подсобных хозяйств) </t>
  </si>
  <si>
    <t>2.2.1.</t>
  </si>
  <si>
    <t>2.2.2.</t>
  </si>
  <si>
    <t>Субсидирование на возмещение части затрат (расходов) на уплату за пользование электроэнергией</t>
  </si>
  <si>
    <t>2.2.3.</t>
  </si>
  <si>
    <t>Компенсация части затрат сель-скохозяйственным товаропроиз-водителям (за исключением личных подсобных хозяйств) на развитие и модернизацию материально-технической базы агропромышленного комплекса района</t>
  </si>
  <si>
    <t xml:space="preserve">Обеспечение устойчивого развития рыбохозяйственного комплекса </t>
  </si>
  <si>
    <t>2.3.1.</t>
  </si>
  <si>
    <t>2.4.1.</t>
  </si>
  <si>
    <t>Субсидирование вылова и реализации товарной пищевой рыбы (в том числе искусственно выращенной), товарной пищевой рыбопродукции</t>
  </si>
  <si>
    <t xml:space="preserve">Развитие системы заготовки и переработки дикоросов </t>
  </si>
  <si>
    <t>Субсидии на системы заготовки и переработки дикоросов</t>
  </si>
  <si>
    <t xml:space="preserve">Создание условий для устойчивого развития сельских территорий </t>
  </si>
  <si>
    <t>Развитие рыночной инфраструктуры обслуживания сельского населения, организация эффективных схем торгового и бытового обслуживания жителей удаленных населенных пунктов, расположенных в сельской местности</t>
  </si>
  <si>
    <t>2.5.1.</t>
  </si>
  <si>
    <t>2.5.2.</t>
  </si>
  <si>
    <t>Софинансирование заявки на грантовую поддержку местных инициатив граждан, проживающих в сельской местности</t>
  </si>
  <si>
    <t>2.5.3.</t>
  </si>
  <si>
    <t>Субсидия на возмещение организациям, осуществляющим реализацию товаров  населению в зоне децентрализованного снабжения, транспортных расходов по доставке товаров в населенные пункты Нижневартовского района с ограниченными сроками завоза грузов</t>
  </si>
  <si>
    <t>Подпрограмма 3. Защита прав потребителей в Нижневартовском районе</t>
  </si>
  <si>
    <t xml:space="preserve">Повышение потребительской грамотности жителей района, формирование навыков и стереотипов грамотного потребительского поведения </t>
  </si>
  <si>
    <t xml:space="preserve">ОМП и СХ, ОПРиЗПП,
администрации городских и сельских поселений района (по согласованию)
</t>
  </si>
  <si>
    <t>ОПРиЗПП</t>
  </si>
  <si>
    <t>Итого по подпрограмме 3</t>
  </si>
  <si>
    <t>г</t>
  </si>
  <si>
    <t xml:space="preserve">Ответственный исполнитель: отдел местной промышленности и сельского хозяйства администрации района
</t>
  </si>
  <si>
    <t xml:space="preserve">Соисполнитель 1: отдел потребительского рынка и защиты прав потребителей департамента экономики администрации района
</t>
  </si>
  <si>
    <t xml:space="preserve">Соисполнитель 2: администрации городских и сельских поселений района
</t>
  </si>
  <si>
    <t>Разработка и распространение информационно-справочных материалов (памяток) для граждан по вопросам защиты прав потребителей в различных сферах потребительского рынка (в том числе через медицинские организации, образовательные организации, учреждения социального обслуживания населения, объекты транспортной инфраструктуры, многофункциональные центры предоставления государственных и муниципальных услуг, торговые объекты, молодежные организации и библиотечную сеть)</t>
  </si>
  <si>
    <t xml:space="preserve">Целевые показатели муниципальной программы «Развитие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районе» </t>
  </si>
  <si>
    <t>Подпрограмма 1. Развитие малого и среднего предпринимательства в Нижневартовском районе</t>
  </si>
  <si>
    <t>Количество субъектов предпринимательства, единиц</t>
  </si>
  <si>
    <t>Количество малых и средних предприятий на 10 тыс. населения, единиц</t>
  </si>
  <si>
    <t>Доля среднесписочной численности занятых на малых и средних предприятиях в общей численности работающих человек, %</t>
  </si>
  <si>
    <t>Оценка предпринимательским сообществом эффективности реализации муниципальной программы поддержки малого и среднего предпринимательства, в баллах</t>
  </si>
  <si>
    <t xml:space="preserve">Количество экспортно-ориентированных субъектов малого и среднего предпринимательства </t>
  </si>
  <si>
    <t xml:space="preserve">Подпрограмма 2. Развитие агропромышленного комплекса и рынков сельскохозяйственной продукции, сырья и продовольствия 
в Нижневартовском районе
</t>
  </si>
  <si>
    <t>Производство продукции животноводства в крестьянских (фермерских) хозяйствах, тонн:</t>
  </si>
  <si>
    <t>скота и птицы на убой (в живом весе)</t>
  </si>
  <si>
    <t xml:space="preserve">молока </t>
  </si>
  <si>
    <t xml:space="preserve">Объем переработки дикоросов, тонн      </t>
  </si>
  <si>
    <t>Производство продукции хлебопечения в удаленных труднодоступных сельских территориях, тонн</t>
  </si>
  <si>
    <t>Производство товарной пищевой рыбы и пищевой рыбной продукции, тонн</t>
  </si>
  <si>
    <t xml:space="preserve">Количество хозяйствующих субъектов в заготовке и переработке дикоросов, ед.       </t>
  </si>
  <si>
    <t>Увеличение товарооборота в удаленных труднодоступных сельских территориях, тыс. руб.</t>
  </si>
  <si>
    <t>2.6.</t>
  </si>
  <si>
    <t>Подпрограмма III. Защита прав потребителей в Нижневартовском районе</t>
  </si>
  <si>
    <t>Количество консультаций по защите прав отделом потребительского рынка и защиты прав потребителей департамента экономики администрации района, ед.</t>
  </si>
  <si>
    <t>Удельный вес обращений потребителей, устраненных в добровольном порядке хозяйствующими субъектами, от общего числа поступивших обращений, %.</t>
  </si>
  <si>
    <t>Количество проведенных мероприятий информационно-просветительского характера, направленных на просвещение и информирование населения в сфере защиты прав потребителей, ед.</t>
  </si>
  <si>
    <t>Количество выпущенных в средствах массовой информации материалов, касающихся вопросов защиты прав потребителей, ед.</t>
  </si>
  <si>
    <t>Эффективность расходования бюджетных средств, %</t>
  </si>
  <si>
    <t>3.2.</t>
  </si>
  <si>
    <t>3.3.</t>
  </si>
  <si>
    <t>3.4.</t>
  </si>
  <si>
    <t>3.5.</t>
  </si>
  <si>
    <t>СОГЛАСОВАНО:</t>
  </si>
  <si>
    <t>_________________________(подпись)</t>
  </si>
  <si>
    <t xml:space="preserve"> ГРАФИК </t>
  </si>
  <si>
    <t>программы Нижневартовского района</t>
  </si>
  <si>
    <t>наименование программы</t>
  </si>
  <si>
    <t xml:space="preserve">Руководитель программы </t>
  </si>
  <si>
    <t xml:space="preserve"> "Развитие малого и среднего предпринимательства, агропромышленного комплекса и рынков сельскохозяйственной  продукции, сырья и продовольствия в Нижневартовском районе"</t>
  </si>
  <si>
    <t>утвержденной от 26.10.2018 № 2451</t>
  </si>
  <si>
    <t>График (сетевой график) реализации  муниципальной программы</t>
  </si>
  <si>
    <t>2.</t>
  </si>
  <si>
    <t>2.1.5.</t>
  </si>
  <si>
    <t>Исполнитель: Колесова Т.А. тел.: 8 (3466) 49 47 70</t>
  </si>
  <si>
    <t>Прирост количества субъектов малого и среднего предпринимательства, осуществляющих деятельность в районе (в % к предыдущему году)</t>
  </si>
  <si>
    <t xml:space="preserve">Заместитель Главы  района </t>
  </si>
  <si>
    <t>1.7.</t>
  </si>
  <si>
    <t>1.7.1.</t>
  </si>
  <si>
    <t>1.7.2.</t>
  </si>
  <si>
    <t>1.8.</t>
  </si>
  <si>
    <t>1.10.</t>
  </si>
  <si>
    <t>1.11.</t>
  </si>
  <si>
    <t>Начинающие предприниматели в виде возмещения части затрат, связанных с началом предпринимательской деятельности, единиц</t>
  </si>
  <si>
    <t>Субъекты малого и среднего предпринимательства, осуществляющие деятельность в социальной сфере, единиц</t>
  </si>
  <si>
    <t>Количество субъектов малого и среднего предпринимательства, получивших информационно-консультационную поддержку, единиц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</si>
  <si>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</si>
  <si>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</si>
  <si>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Наименование муниципальной составляющей регионального проекта</t>
  </si>
  <si>
    <t xml:space="preserve">№ основного мероприятия муниципальной  программы 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</si>
  <si>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</si>
  <si>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</si>
  <si>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</si>
  <si>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</si>
  <si>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</si>
  <si>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</si>
  <si>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</si>
  <si>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</si>
  <si>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</si>
  <si>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</si>
  <si>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</si>
  <si>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</si>
  <si>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Примечание: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</si>
  <si>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</si>
  <si>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</si>
  <si>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</si>
  <si>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Информация о финансировании в 2020 году  (тыс. рублей)</t>
  </si>
  <si>
    <t>по муниципальной программе "Развитие малого и среднего предпринимательства, агропромышленного комплекса и рынков сельскохозяйственной продукции, сырья и продовольствия в Нижневартовском районе"</t>
  </si>
  <si>
    <t>Результат реализации. Причины отклонения  фактического исполнения от запланированного</t>
  </si>
  <si>
    <t xml:space="preserve"> *- финансовые затраты, предусмотренные в 2020 году на реализацию муниципальной программы по состоянию на 01.01.2020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</si>
  <si>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 xml:space="preserve">Региональный проект «Популяризация предпринимательства» 
</t>
  </si>
  <si>
    <t>Всего по портфелям проектов:«Малое и среднее предпринимательство и поддержка индивидуальной предпринимательской инициативы»</t>
  </si>
  <si>
    <t>1.</t>
  </si>
  <si>
    <t>Предоставение субсидий субъектам малого и среднего предпринимательства района</t>
  </si>
  <si>
    <t>3.</t>
  </si>
  <si>
    <t>Эффективное содействие развитию и поддержка предпринимательства на территории района</t>
  </si>
  <si>
    <t>1.12.</t>
  </si>
  <si>
    <t>1.13.</t>
  </si>
  <si>
    <t>Количество субъектов МСП, принявших участие в межмуниципальных, региональных и межрегио-нальных выставочно – ярмарочных мероприятиях, единиц</t>
  </si>
  <si>
    <t>Численность занятых в сфере малого и среднего предпринимательства, включая индивидуальных предпринимателей, тыс. чел.</t>
  </si>
  <si>
    <t>Количество субъектов МСП – получателей финансовой поддержки, единиц</t>
  </si>
  <si>
    <t xml:space="preserve">Количество новых рабочих мест, созданных субъектами МСП – получателями финансовой поддержки, единиц </t>
  </si>
  <si>
    <t>Количество организованных и проведенных в муниципальном образовании мероприятий, направленных на популяризацию предпринимательства и создание положительного мнения о предпринимательской деятельности, вовлечение молодежи в предпринимательскую деятельность, выставочно-ярмарочных мероприятий, единиц</t>
  </si>
  <si>
    <t xml:space="preserve">бюджет автономного округа </t>
  </si>
  <si>
    <t>1.7, 1.8, 1.13</t>
  </si>
  <si>
    <t>1.9, 1.10, 1.12</t>
  </si>
  <si>
    <t xml:space="preserve"> (Ф.И.О.)</t>
  </si>
  <si>
    <t>_Х.Ж. Абдуллин</t>
  </si>
  <si>
    <t>__________________</t>
  </si>
  <si>
    <t>Руководитель  структурного подзразделения администрации района__________________________________  Г.Р. Гараева</t>
  </si>
  <si>
    <t>Г.Р. Гараева (ФИО)</t>
  </si>
  <si>
    <t xml:space="preserve">Начальник управления поддержки и развития
предпринимательства, агропромышленного 
комплекса и местной промышленности 
</t>
  </si>
  <si>
    <t xml:space="preserve">по развитию предпринимательства, агропромышленного 
комплекса и местной промышленности  
</t>
  </si>
  <si>
    <t>план, в соответствии с постановлением №2451  от 26.10.2018  (в ред. от 23.11.2020 № 1798 ) *</t>
  </si>
  <si>
    <t>Значение показателя на 2021 год</t>
  </si>
  <si>
    <t>Руководитель  структурного подзразделения администрации района  __________________________________   Р.Г. Гараева</t>
  </si>
  <si>
    <t>план на 2021 год *</t>
  </si>
  <si>
    <t xml:space="preserve"> реализации в  2021 году муниципальной </t>
  </si>
  <si>
    <t xml:space="preserve">Количество участников мероприятий, направленных на популяризацию предпринимательства и создание положительного мнения о предпринимательской деятельности, вовлечение молодежи в предпринимательскую деятельность, выставочно-ярмарочных мероприятий, человек </t>
  </si>
  <si>
    <t>Количество новых рабочих мест, созданных субъектами МСП – получателями финансовой поддержки, единиц</t>
  </si>
  <si>
    <t>Количество субъектов МСП, принявших участие в межмуниципальных, региональных и межрегиональных выставочно – ярмарочных мероприятиях, единиц</t>
  </si>
  <si>
    <t xml:space="preserve">Исполнитель: 
</t>
  </si>
  <si>
    <t>Оказание информационно-консультационной поддержки, популяризация и пропаганда предпринимательской деятельности (запланированы расходы по мероприятия: изготовление и прокат видео ролика о товаропроизводителях района, окружная выставка форум "Товары Земли Югорской", выездные ярмарки продажи выходного дня)</t>
  </si>
  <si>
    <t>подготовлен проект постановления о внесении изменений в целевой показатель (не заключено соглашение с Излучинским рыбзаводом)</t>
  </si>
  <si>
    <t>в том числе самозанятые 437</t>
  </si>
  <si>
    <t>Региональный проект "Акселерация субъектов малого и среднего пред-принимательства" (1.1–1.6)</t>
  </si>
  <si>
    <t>возмещение части затрат на аренду (субаренду) нежилых помещений</t>
  </si>
  <si>
    <t>1.1.1.</t>
  </si>
  <si>
    <t>1.1.2.</t>
  </si>
  <si>
    <t>1.1.3.</t>
  </si>
  <si>
    <t>возмещение части затрат на приобретение оборудования (основных средств) и лицензионных программных продуктов</t>
  </si>
  <si>
    <t>возмещение части затрат на оплату коммунальных услуг нежилых помещений</t>
  </si>
  <si>
    <t>возмещение части затрат на приобретение и (или) доставку кормов для сельскохозяйственных животных и птицы</t>
  </si>
  <si>
    <t>1.1.5.</t>
  </si>
  <si>
    <t>1.1.4.</t>
  </si>
  <si>
    <t>возмещение части затрат на приобретение и (или) доставку муки для производства хлеба и хлебобулочных изделий</t>
  </si>
  <si>
    <t>1.2.1.</t>
  </si>
  <si>
    <t>1.2.2.</t>
  </si>
  <si>
    <t>1.2.3.</t>
  </si>
  <si>
    <t>1.2.4.</t>
  </si>
  <si>
    <t>1.2.5.</t>
  </si>
  <si>
    <t>Региональный проект «Акселерация субъектов малого и среднего предпринимательства»</t>
  </si>
  <si>
    <t>АВГУСТ</t>
  </si>
  <si>
    <t xml:space="preserve">                                                                                                                     за АВГУСТ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</si>
</sst>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_-* #,##0.000_р_._-;\-* #,##0.000_р_._-;_-* &quot;-&quot;?_р_._-;_-@_-"/>
    <numFmt numFmtId="172" formatCode="_-* #,##0.00_р_._-;\-* #,##0.00_р_._-;_-* &quot;-&quot;?_р_._-;_-@_-"/>
    <numFmt numFmtId="173" formatCode="#,##0.00000"/>
  </numFmts>
  <fonts count="4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</cellStyleXfs>
  <cellXfs count="687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0" fontId="3" fillId="0" borderId="0" xfId="0" applyFont="1"/>
    <xf numFmtId="0" fontId="10" fillId="0" borderId="0" xfId="0" applyFont="1"/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71" fontId="3" fillId="6" borderId="1" xfId="0" applyNumberFormat="1" applyFont="1" applyFill="1" applyBorder="1" applyAlignment="1" applyProtection="1">
      <alignment horizontal="left" vertical="center" wrapText="1"/>
    </xf>
    <xf numFmtId="171" fontId="3" fillId="0" borderId="1" xfId="0" applyNumberFormat="1" applyFont="1" applyFill="1" applyBorder="1" applyAlignment="1" applyProtection="1">
      <alignment horizontal="left" vertical="center" wrapText="1"/>
    </xf>
    <xf numFmtId="171" fontId="3" fillId="7" borderId="1" xfId="0" applyNumberFormat="1" applyFont="1" applyFill="1" applyBorder="1" applyAlignment="1" applyProtection="1">
      <alignment horizontal="left" vertical="center" wrapText="1"/>
    </xf>
    <xf numFmtId="165" fontId="3" fillId="5" borderId="1" xfId="0" applyNumberFormat="1" applyFont="1" applyFill="1" applyBorder="1" applyAlignment="1" applyProtection="1">
      <alignment horizontal="center" vertical="top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 applyProtection="1"/>
    <xf numFmtId="165" fontId="3" fillId="0" borderId="0" xfId="0" applyNumberFormat="1" applyFont="1" applyFill="1" applyBorder="1" applyAlignment="1" applyProtection="1">
      <alignment horizontal="left"/>
    </xf>
    <xf numFmtId="10" fontId="3" fillId="5" borderId="1" xfId="0" applyNumberFormat="1" applyFont="1" applyFill="1" applyBorder="1" applyAlignment="1" applyProtection="1">
      <alignment horizontal="center" vertical="top" wrapText="1"/>
    </xf>
    <xf numFmtId="1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vertical="top"/>
    </xf>
    <xf numFmtId="170" fontId="20" fillId="0" borderId="1" xfId="2" applyNumberFormat="1" applyFont="1" applyBorder="1" applyAlignment="1">
      <alignment horizontal="center" vertical="top" wrapText="1"/>
    </xf>
    <xf numFmtId="0" fontId="20" fillId="0" borderId="1" xfId="0" applyFont="1" applyBorder="1"/>
    <xf numFmtId="165" fontId="20" fillId="0" borderId="0" xfId="0" applyNumberFormat="1" applyFont="1" applyFill="1" applyBorder="1" applyAlignment="1">
      <alignment horizontal="justify" vertical="top" wrapText="1"/>
    </xf>
    <xf numFmtId="0" fontId="22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top"/>
    </xf>
    <xf numFmtId="0" fontId="32" fillId="0" borderId="0" xfId="0" applyFont="1"/>
    <xf numFmtId="0" fontId="4" fillId="0" borderId="0" xfId="0" applyFont="1" applyAlignment="1">
      <alignment horizontal="right"/>
    </xf>
    <xf numFmtId="0" fontId="33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32" fillId="0" borderId="0" xfId="0" applyNumberFormat="1" applyFont="1"/>
    <xf numFmtId="0" fontId="32" fillId="0" borderId="0" xfId="0" applyFont="1" applyAlignment="1">
      <alignment horizontal="center"/>
    </xf>
    <xf numFmtId="171" fontId="3" fillId="0" borderId="0" xfId="0" applyNumberFormat="1" applyFont="1" applyFill="1" applyAlignment="1" applyProtection="1">
      <alignment horizontal="right" vertical="center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165" fontId="1" fillId="0" borderId="1" xfId="0" applyNumberFormat="1" applyFont="1" applyFill="1" applyBorder="1" applyAlignment="1" applyProtection="1">
      <alignment horizontal="left" vertical="top" wrapText="1"/>
    </xf>
    <xf numFmtId="171" fontId="3" fillId="0" borderId="1" xfId="2" applyNumberFormat="1" applyFont="1" applyFill="1" applyBorder="1" applyAlignment="1" applyProtection="1">
      <alignment horizontal="left" vertical="top" wrapText="1"/>
    </xf>
    <xf numFmtId="169" fontId="3" fillId="4" borderId="1" xfId="2" applyNumberFormat="1" applyFont="1" applyFill="1" applyBorder="1" applyAlignment="1" applyProtection="1">
      <alignment horizontal="left" vertical="top" wrapText="1"/>
    </xf>
    <xf numFmtId="171" fontId="3" fillId="5" borderId="1" xfId="2" applyNumberFormat="1" applyFont="1" applyFill="1" applyBorder="1" applyAlignment="1" applyProtection="1">
      <alignment horizontal="left" vertical="top" wrapText="1"/>
    </xf>
    <xf numFmtId="169" fontId="3" fillId="5" borderId="1" xfId="2" applyNumberFormat="1" applyFont="1" applyFill="1" applyBorder="1" applyAlignment="1" applyProtection="1">
      <alignment horizontal="left" vertical="top" wrapText="1"/>
    </xf>
    <xf numFmtId="169" fontId="3" fillId="0" borderId="1" xfId="2" applyNumberFormat="1" applyFont="1" applyFill="1" applyBorder="1" applyAlignment="1" applyProtection="1">
      <alignment horizontal="left" vertical="top" wrapText="1"/>
    </xf>
    <xf numFmtId="10" fontId="1" fillId="0" borderId="1" xfId="2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0" fontId="3" fillId="0" borderId="1" xfId="2" applyNumberFormat="1" applyFont="1" applyFill="1" applyBorder="1" applyAlignment="1" applyProtection="1">
      <alignment horizontal="left" vertical="top" wrapText="1"/>
    </xf>
    <xf numFmtId="10" fontId="3" fillId="5" borderId="1" xfId="2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left" wrapText="1"/>
    </xf>
    <xf numFmtId="169" fontId="1" fillId="4" borderId="2" xfId="2" applyNumberFormat="1" applyFont="1" applyFill="1" applyBorder="1" applyAlignment="1" applyProtection="1">
      <alignment horizontal="left" vertical="top" wrapText="1"/>
    </xf>
    <xf numFmtId="169" fontId="1" fillId="4" borderId="1" xfId="2" applyNumberFormat="1" applyFont="1" applyFill="1" applyBorder="1" applyAlignment="1" applyProtection="1">
      <alignment horizontal="left" vertical="top" wrapText="1"/>
    </xf>
    <xf numFmtId="10" fontId="1" fillId="4" borderId="4" xfId="2" applyNumberFormat="1" applyFont="1" applyFill="1" applyBorder="1" applyAlignment="1" applyProtection="1">
      <alignment horizontal="left" vertical="top" wrapText="1"/>
    </xf>
    <xf numFmtId="169" fontId="1" fillId="5" borderId="4" xfId="2" applyNumberFormat="1" applyFont="1" applyFill="1" applyBorder="1" applyAlignment="1" applyProtection="1">
      <alignment horizontal="left" vertical="top" wrapText="1"/>
    </xf>
    <xf numFmtId="169" fontId="1" fillId="5" borderId="1" xfId="2" applyNumberFormat="1" applyFont="1" applyFill="1" applyBorder="1" applyAlignment="1" applyProtection="1">
      <alignment horizontal="left" vertical="top" wrapText="1"/>
    </xf>
    <xf numFmtId="10" fontId="1" fillId="5" borderId="1" xfId="2" applyNumberFormat="1" applyFont="1" applyFill="1" applyBorder="1" applyAlignment="1" applyProtection="1">
      <alignment horizontal="left" vertical="top" wrapText="1"/>
    </xf>
    <xf numFmtId="169" fontId="1" fillId="0" borderId="1" xfId="2" applyNumberFormat="1" applyFont="1" applyFill="1" applyBorder="1" applyAlignment="1" applyProtection="1">
      <alignment horizontal="left" vertical="top" wrapText="1"/>
    </xf>
    <xf numFmtId="169" fontId="1" fillId="0" borderId="2" xfId="2" applyNumberFormat="1" applyFont="1" applyFill="1" applyBorder="1" applyAlignment="1" applyProtection="1">
      <alignment horizontal="left" vertical="top" wrapText="1"/>
    </xf>
    <xf numFmtId="169" fontId="1" fillId="5" borderId="43" xfId="2" applyNumberFormat="1" applyFont="1" applyFill="1" applyBorder="1" applyAlignment="1" applyProtection="1">
      <alignment horizontal="left" vertical="top" wrapText="1"/>
    </xf>
    <xf numFmtId="10" fontId="1" fillId="5" borderId="32" xfId="2" applyNumberFormat="1" applyFont="1" applyFill="1" applyBorder="1" applyAlignment="1" applyProtection="1">
      <alignment horizontal="left" vertical="top" wrapText="1"/>
    </xf>
    <xf numFmtId="10" fontId="1" fillId="5" borderId="41" xfId="2" applyNumberFormat="1" applyFont="1" applyFill="1" applyBorder="1" applyAlignment="1" applyProtection="1">
      <alignment horizontal="left" vertical="top" wrapText="1"/>
    </xf>
    <xf numFmtId="169" fontId="1" fillId="0" borderId="43" xfId="2" applyNumberFormat="1" applyFont="1" applyFill="1" applyBorder="1" applyAlignment="1" applyProtection="1">
      <alignment horizontal="left" vertical="top" wrapText="1"/>
    </xf>
    <xf numFmtId="169" fontId="1" fillId="5" borderId="2" xfId="2" applyNumberFormat="1" applyFont="1" applyFill="1" applyBorder="1" applyAlignment="1" applyProtection="1">
      <alignment horizontal="left" vertical="top" wrapText="1"/>
    </xf>
    <xf numFmtId="169" fontId="1" fillId="0" borderId="37" xfId="2" applyNumberFormat="1" applyFont="1" applyFill="1" applyBorder="1" applyAlignment="1" applyProtection="1">
      <alignment horizontal="left" vertical="top" wrapText="1"/>
    </xf>
    <xf numFmtId="10" fontId="1" fillId="0" borderId="32" xfId="2" applyNumberFormat="1" applyFont="1" applyFill="1" applyBorder="1" applyAlignment="1" applyProtection="1">
      <alignment horizontal="left" vertical="top" wrapText="1"/>
    </xf>
    <xf numFmtId="169" fontId="1" fillId="5" borderId="37" xfId="2" applyNumberFormat="1" applyFont="1" applyFill="1" applyBorder="1" applyAlignment="1" applyProtection="1">
      <alignment horizontal="left" vertical="top" wrapText="1"/>
    </xf>
    <xf numFmtId="169" fontId="1" fillId="5" borderId="7" xfId="2" applyNumberFormat="1" applyFont="1" applyFill="1" applyBorder="1" applyAlignment="1" applyProtection="1">
      <alignment horizontal="left" vertical="top" wrapText="1"/>
    </xf>
    <xf numFmtId="10" fontId="1" fillId="5" borderId="7" xfId="2" applyNumberFormat="1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169" fontId="3" fillId="4" borderId="26" xfId="2" applyNumberFormat="1" applyFont="1" applyFill="1" applyBorder="1" applyAlignment="1" applyProtection="1">
      <alignment horizontal="left" vertical="top" wrapText="1"/>
    </xf>
    <xf numFmtId="169" fontId="3" fillId="4" borderId="10" xfId="2" applyNumberFormat="1" applyFont="1" applyFill="1" applyBorder="1" applyAlignment="1" applyProtection="1">
      <alignment horizontal="left" vertical="top" wrapText="1"/>
    </xf>
    <xf numFmtId="10" fontId="3" fillId="4" borderId="30" xfId="2" applyNumberFormat="1" applyFont="1" applyFill="1" applyBorder="1" applyAlignment="1" applyProtection="1">
      <alignment horizontal="left" vertical="top" wrapText="1"/>
    </xf>
    <xf numFmtId="169" fontId="3" fillId="5" borderId="35" xfId="2" applyNumberFormat="1" applyFont="1" applyFill="1" applyBorder="1" applyAlignment="1" applyProtection="1">
      <alignment horizontal="left" vertical="top" wrapText="1"/>
    </xf>
    <xf numFmtId="169" fontId="3" fillId="5" borderId="33" xfId="2" applyNumberFormat="1" applyFont="1" applyFill="1" applyBorder="1" applyAlignment="1" applyProtection="1">
      <alignment horizontal="left" vertical="top" wrapText="1"/>
    </xf>
    <xf numFmtId="10" fontId="3" fillId="5" borderId="33" xfId="2" applyNumberFormat="1" applyFont="1" applyFill="1" applyBorder="1" applyAlignment="1" applyProtection="1">
      <alignment horizontal="left" vertical="top" wrapText="1"/>
    </xf>
    <xf numFmtId="169" fontId="3" fillId="0" borderId="33" xfId="2" applyNumberFormat="1" applyFont="1" applyFill="1" applyBorder="1" applyAlignment="1" applyProtection="1">
      <alignment horizontal="left" vertical="top" wrapText="1"/>
    </xf>
    <xf numFmtId="169" fontId="3" fillId="0" borderId="36" xfId="2" applyNumberFormat="1" applyFont="1" applyFill="1" applyBorder="1" applyAlignment="1" applyProtection="1">
      <alignment horizontal="left" vertical="top" wrapText="1"/>
    </xf>
    <xf numFmtId="10" fontId="3" fillId="0" borderId="33" xfId="2" applyNumberFormat="1" applyFont="1" applyFill="1" applyBorder="1" applyAlignment="1" applyProtection="1">
      <alignment horizontal="left" vertical="top" wrapText="1"/>
    </xf>
    <xf numFmtId="169" fontId="3" fillId="5" borderId="39" xfId="2" applyNumberFormat="1" applyFont="1" applyFill="1" applyBorder="1" applyAlignment="1" applyProtection="1">
      <alignment horizontal="left" vertical="top" wrapText="1"/>
    </xf>
    <xf numFmtId="10" fontId="3" fillId="5" borderId="34" xfId="2" applyNumberFormat="1" applyFont="1" applyFill="1" applyBorder="1" applyAlignment="1" applyProtection="1">
      <alignment horizontal="left" vertical="top" wrapText="1"/>
    </xf>
    <xf numFmtId="10" fontId="3" fillId="5" borderId="42" xfId="2" applyNumberFormat="1" applyFont="1" applyFill="1" applyBorder="1" applyAlignment="1" applyProtection="1">
      <alignment horizontal="left" vertical="top" wrapText="1"/>
    </xf>
    <xf numFmtId="169" fontId="3" fillId="0" borderId="39" xfId="2" applyNumberFormat="1" applyFont="1" applyFill="1" applyBorder="1" applyAlignment="1" applyProtection="1">
      <alignment horizontal="left" vertical="top" wrapText="1"/>
    </xf>
    <xf numFmtId="169" fontId="3" fillId="5" borderId="36" xfId="2" applyNumberFormat="1" applyFont="1" applyFill="1" applyBorder="1" applyAlignment="1" applyProtection="1">
      <alignment horizontal="left" vertical="top" wrapText="1"/>
    </xf>
    <xf numFmtId="169" fontId="3" fillId="0" borderId="38" xfId="2" applyNumberFormat="1" applyFont="1" applyFill="1" applyBorder="1" applyAlignment="1" applyProtection="1">
      <alignment horizontal="left" vertical="top" wrapText="1"/>
    </xf>
    <xf numFmtId="10" fontId="3" fillId="0" borderId="34" xfId="2" applyNumberFormat="1" applyFont="1" applyFill="1" applyBorder="1" applyAlignment="1" applyProtection="1">
      <alignment horizontal="left" vertical="top" wrapText="1"/>
    </xf>
    <xf numFmtId="169" fontId="3" fillId="5" borderId="38" xfId="2" applyNumberFormat="1" applyFont="1" applyFill="1" applyBorder="1" applyAlignment="1" applyProtection="1">
      <alignment horizontal="left" vertical="top" wrapText="1"/>
    </xf>
    <xf numFmtId="10" fontId="3" fillId="5" borderId="39" xfId="2" applyNumberFormat="1" applyFont="1" applyFill="1" applyBorder="1" applyAlignment="1" applyProtection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169" fontId="3" fillId="5" borderId="30" xfId="2" applyNumberFormat="1" applyFont="1" applyFill="1" applyBorder="1" applyAlignment="1" applyProtection="1">
      <alignment horizontal="left" vertical="top" wrapText="1"/>
    </xf>
    <xf numFmtId="169" fontId="3" fillId="5" borderId="10" xfId="2" applyNumberFormat="1" applyFont="1" applyFill="1" applyBorder="1" applyAlignment="1" applyProtection="1">
      <alignment horizontal="left" vertical="top" wrapText="1"/>
    </xf>
    <xf numFmtId="10" fontId="3" fillId="5" borderId="10" xfId="2" applyNumberFormat="1" applyFont="1" applyFill="1" applyBorder="1" applyAlignment="1" applyProtection="1">
      <alignment horizontal="left" vertical="top" wrapText="1"/>
    </xf>
    <xf numFmtId="169" fontId="3" fillId="0" borderId="10" xfId="2" applyNumberFormat="1" applyFont="1" applyFill="1" applyBorder="1" applyAlignment="1" applyProtection="1">
      <alignment horizontal="left" vertical="top" wrapText="1"/>
    </xf>
    <xf numFmtId="169" fontId="3" fillId="0" borderId="26" xfId="2" applyNumberFormat="1" applyFont="1" applyFill="1" applyBorder="1" applyAlignment="1" applyProtection="1">
      <alignment horizontal="left" vertical="top" wrapText="1"/>
    </xf>
    <xf numFmtId="10" fontId="3" fillId="0" borderId="10" xfId="2" applyNumberFormat="1" applyFont="1" applyFill="1" applyBorder="1" applyAlignment="1" applyProtection="1">
      <alignment horizontal="left" vertical="top" wrapText="1"/>
    </xf>
    <xf numFmtId="169" fontId="3" fillId="5" borderId="45" xfId="2" applyNumberFormat="1" applyFont="1" applyFill="1" applyBorder="1" applyAlignment="1" applyProtection="1">
      <alignment horizontal="left" vertical="top" wrapText="1"/>
    </xf>
    <xf numFmtId="10" fontId="3" fillId="5" borderId="31" xfId="2" applyNumberFormat="1" applyFont="1" applyFill="1" applyBorder="1" applyAlignment="1" applyProtection="1">
      <alignment horizontal="left" vertical="top" wrapText="1"/>
    </xf>
    <xf numFmtId="10" fontId="3" fillId="5" borderId="47" xfId="2" applyNumberFormat="1" applyFont="1" applyFill="1" applyBorder="1" applyAlignment="1" applyProtection="1">
      <alignment horizontal="left" vertical="top" wrapText="1"/>
    </xf>
    <xf numFmtId="169" fontId="3" fillId="0" borderId="45" xfId="2" applyNumberFormat="1" applyFont="1" applyFill="1" applyBorder="1" applyAlignment="1" applyProtection="1">
      <alignment horizontal="left" vertical="top" wrapText="1"/>
    </xf>
    <xf numFmtId="169" fontId="3" fillId="5" borderId="26" xfId="2" applyNumberFormat="1" applyFont="1" applyFill="1" applyBorder="1" applyAlignment="1" applyProtection="1">
      <alignment horizontal="left" vertical="top" wrapText="1"/>
    </xf>
    <xf numFmtId="169" fontId="3" fillId="0" borderId="46" xfId="2" applyNumberFormat="1" applyFont="1" applyFill="1" applyBorder="1" applyAlignment="1" applyProtection="1">
      <alignment horizontal="left" vertical="top" wrapText="1"/>
    </xf>
    <xf numFmtId="10" fontId="3" fillId="0" borderId="31" xfId="2" applyNumberFormat="1" applyFont="1" applyFill="1" applyBorder="1" applyAlignment="1" applyProtection="1">
      <alignment horizontal="left" vertical="top" wrapText="1"/>
    </xf>
    <xf numFmtId="169" fontId="3" fillId="5" borderId="46" xfId="2" applyNumberFormat="1" applyFont="1" applyFill="1" applyBorder="1" applyAlignment="1" applyProtection="1">
      <alignment horizontal="left" vertical="top" wrapText="1"/>
    </xf>
    <xf numFmtId="169" fontId="3" fillId="5" borderId="25" xfId="2" applyNumberFormat="1" applyFont="1" applyFill="1" applyBorder="1" applyAlignment="1" applyProtection="1">
      <alignment horizontal="left" vertical="top" wrapText="1"/>
    </xf>
    <xf numFmtId="10" fontId="3" fillId="5" borderId="25" xfId="2" applyNumberFormat="1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>
      <alignment horizontal="left" wrapText="1"/>
    </xf>
    <xf numFmtId="10" fontId="3" fillId="4" borderId="4" xfId="2" applyNumberFormat="1" applyFont="1" applyFill="1" applyBorder="1" applyAlignment="1" applyProtection="1">
      <alignment horizontal="left" vertical="top" wrapText="1"/>
    </xf>
    <xf numFmtId="169" fontId="3" fillId="5" borderId="4" xfId="2" applyNumberFormat="1" applyFont="1" applyFill="1" applyBorder="1" applyAlignment="1" applyProtection="1">
      <alignment horizontal="left" vertical="top" wrapText="1"/>
    </xf>
    <xf numFmtId="169" fontId="3" fillId="0" borderId="2" xfId="2" applyNumberFormat="1" applyFont="1" applyFill="1" applyBorder="1" applyAlignment="1" applyProtection="1">
      <alignment horizontal="left" vertical="top" wrapText="1"/>
    </xf>
    <xf numFmtId="169" fontId="3" fillId="5" borderId="43" xfId="2" applyNumberFormat="1" applyFont="1" applyFill="1" applyBorder="1" applyAlignment="1" applyProtection="1">
      <alignment horizontal="left" vertical="top" wrapText="1"/>
    </xf>
    <xf numFmtId="10" fontId="3" fillId="5" borderId="32" xfId="2" applyNumberFormat="1" applyFont="1" applyFill="1" applyBorder="1" applyAlignment="1" applyProtection="1">
      <alignment horizontal="left" vertical="top" wrapText="1"/>
    </xf>
    <xf numFmtId="10" fontId="3" fillId="5" borderId="41" xfId="2" applyNumberFormat="1" applyFont="1" applyFill="1" applyBorder="1" applyAlignment="1" applyProtection="1">
      <alignment horizontal="left" vertical="top" wrapText="1"/>
    </xf>
    <xf numFmtId="169" fontId="3" fillId="0" borderId="43" xfId="2" applyNumberFormat="1" applyFont="1" applyFill="1" applyBorder="1" applyAlignment="1" applyProtection="1">
      <alignment horizontal="left" vertical="top" wrapText="1"/>
    </xf>
    <xf numFmtId="169" fontId="3" fillId="5" borderId="2" xfId="2" applyNumberFormat="1" applyFont="1" applyFill="1" applyBorder="1" applyAlignment="1" applyProtection="1">
      <alignment horizontal="left" vertical="top" wrapText="1"/>
    </xf>
    <xf numFmtId="169" fontId="3" fillId="0" borderId="37" xfId="2" applyNumberFormat="1" applyFont="1" applyFill="1" applyBorder="1" applyAlignment="1" applyProtection="1">
      <alignment horizontal="left" vertical="top" wrapText="1"/>
    </xf>
    <xf numFmtId="10" fontId="3" fillId="0" borderId="32" xfId="2" applyNumberFormat="1" applyFont="1" applyFill="1" applyBorder="1" applyAlignment="1" applyProtection="1">
      <alignment horizontal="left" vertical="top" wrapText="1"/>
    </xf>
    <xf numFmtId="169" fontId="3" fillId="5" borderId="37" xfId="2" applyNumberFormat="1" applyFont="1" applyFill="1" applyBorder="1" applyAlignment="1" applyProtection="1">
      <alignment horizontal="left" vertical="top" wrapText="1"/>
    </xf>
    <xf numFmtId="169" fontId="3" fillId="5" borderId="7" xfId="2" applyNumberFormat="1" applyFont="1" applyFill="1" applyBorder="1" applyAlignment="1" applyProtection="1">
      <alignment horizontal="left" vertical="top" wrapText="1"/>
    </xf>
    <xf numFmtId="10" fontId="3" fillId="5" borderId="7" xfId="2" applyNumberFormat="1" applyFont="1" applyFill="1" applyBorder="1" applyAlignment="1" applyProtection="1">
      <alignment horizontal="left" vertical="top" wrapText="1"/>
    </xf>
    <xf numFmtId="169" fontId="1" fillId="0" borderId="4" xfId="2" applyNumberFormat="1" applyFont="1" applyFill="1" applyBorder="1" applyAlignment="1" applyProtection="1">
      <alignment horizontal="left" vertical="top" wrapText="1"/>
    </xf>
    <xf numFmtId="0" fontId="28" fillId="0" borderId="0" xfId="0" applyFont="1" applyBorder="1" applyAlignment="1">
      <alignment horizontal="left" vertical="top"/>
    </xf>
    <xf numFmtId="171" fontId="3" fillId="6" borderId="1" xfId="2" applyNumberFormat="1" applyFont="1" applyFill="1" applyBorder="1" applyAlignment="1" applyProtection="1">
      <alignment horizontal="left" vertical="top" wrapText="1"/>
    </xf>
    <xf numFmtId="171" fontId="16" fillId="6" borderId="1" xfId="0" applyNumberFormat="1" applyFont="1" applyFill="1" applyBorder="1" applyAlignment="1">
      <alignment horizontal="left" vertical="top" wrapText="1"/>
    </xf>
    <xf numFmtId="171" fontId="16" fillId="0" borderId="1" xfId="0" applyNumberFormat="1" applyFont="1" applyBorder="1" applyAlignment="1">
      <alignment horizontal="left" vertical="top" wrapText="1"/>
    </xf>
    <xf numFmtId="171" fontId="16" fillId="0" borderId="8" xfId="0" applyNumberFormat="1" applyFont="1" applyBorder="1" applyAlignment="1">
      <alignment horizontal="left" vertical="top" wrapText="1"/>
    </xf>
    <xf numFmtId="171" fontId="3" fillId="7" borderId="1" xfId="2" applyNumberFormat="1" applyFont="1" applyFill="1" applyBorder="1" applyAlignment="1" applyProtection="1">
      <alignment horizontal="left" vertical="top" wrapText="1"/>
    </xf>
    <xf numFmtId="172" fontId="3" fillId="7" borderId="1" xfId="2" applyNumberFormat="1" applyFont="1" applyFill="1" applyBorder="1" applyAlignment="1" applyProtection="1">
      <alignment horizontal="left" vertical="top" wrapText="1"/>
    </xf>
    <xf numFmtId="171" fontId="16" fillId="7" borderId="1" xfId="0" applyNumberFormat="1" applyFont="1" applyFill="1" applyBorder="1" applyAlignment="1">
      <alignment horizontal="left" vertical="top" wrapText="1"/>
    </xf>
    <xf numFmtId="171" fontId="16" fillId="7" borderId="8" xfId="0" applyNumberFormat="1" applyFont="1" applyFill="1" applyBorder="1" applyAlignment="1">
      <alignment horizontal="left" vertical="top" wrapText="1"/>
    </xf>
    <xf numFmtId="171" fontId="3" fillId="5" borderId="7" xfId="2" applyNumberFormat="1" applyFont="1" applyFill="1" applyBorder="1" applyAlignment="1" applyProtection="1">
      <alignment horizontal="left" vertical="top" wrapText="1"/>
    </xf>
    <xf numFmtId="171" fontId="3" fillId="5" borderId="43" xfId="2" applyNumberFormat="1" applyFont="1" applyFill="1" applyBorder="1" applyAlignment="1" applyProtection="1">
      <alignment horizontal="left" vertical="top" wrapText="1"/>
    </xf>
    <xf numFmtId="171" fontId="3" fillId="5" borderId="41" xfId="2" applyNumberFormat="1" applyFont="1" applyFill="1" applyBorder="1" applyAlignment="1" applyProtection="1">
      <alignment horizontal="left" vertical="top" wrapText="1"/>
    </xf>
    <xf numFmtId="171" fontId="3" fillId="0" borderId="43" xfId="2" applyNumberFormat="1" applyFont="1" applyFill="1" applyBorder="1" applyAlignment="1" applyProtection="1">
      <alignment horizontal="left" vertical="top" wrapText="1"/>
    </xf>
    <xf numFmtId="171" fontId="16" fillId="6" borderId="8" xfId="0" applyNumberFormat="1" applyFont="1" applyFill="1" applyBorder="1" applyAlignment="1">
      <alignment horizontal="left" vertical="top" wrapText="1"/>
    </xf>
    <xf numFmtId="171" fontId="3" fillId="6" borderId="33" xfId="2" applyNumberFormat="1" applyFont="1" applyFill="1" applyBorder="1" applyAlignment="1" applyProtection="1">
      <alignment horizontal="left" vertical="top" wrapText="1"/>
    </xf>
    <xf numFmtId="171" fontId="3" fillId="6" borderId="23" xfId="0" applyNumberFormat="1" applyFont="1" applyFill="1" applyBorder="1" applyAlignment="1" applyProtection="1">
      <alignment horizontal="left" vertical="top" wrapText="1"/>
    </xf>
    <xf numFmtId="171" fontId="3" fillId="5" borderId="32" xfId="2" applyNumberFormat="1" applyFont="1" applyFill="1" applyBorder="1" applyAlignment="1" applyProtection="1">
      <alignment horizontal="left" vertical="top" wrapText="1"/>
    </xf>
    <xf numFmtId="171" fontId="3" fillId="0" borderId="32" xfId="2" applyNumberFormat="1" applyFont="1" applyFill="1" applyBorder="1" applyAlignment="1" applyProtection="1">
      <alignment horizontal="left" vertical="top" wrapText="1"/>
    </xf>
    <xf numFmtId="171" fontId="3" fillId="6" borderId="7" xfId="2" applyNumberFormat="1" applyFont="1" applyFill="1" applyBorder="1" applyAlignment="1" applyProtection="1">
      <alignment horizontal="left" vertical="top" wrapText="1"/>
    </xf>
    <xf numFmtId="171" fontId="3" fillId="6" borderId="41" xfId="2" applyNumberFormat="1" applyFont="1" applyFill="1" applyBorder="1" applyAlignment="1" applyProtection="1">
      <alignment horizontal="left" vertical="top" wrapText="1"/>
    </xf>
    <xf numFmtId="171" fontId="3" fillId="6" borderId="39" xfId="2" applyNumberFormat="1" applyFont="1" applyFill="1" applyBorder="1" applyAlignment="1" applyProtection="1">
      <alignment horizontal="left" vertical="top" wrapText="1"/>
    </xf>
    <xf numFmtId="171" fontId="3" fillId="6" borderId="34" xfId="2" applyNumberFormat="1" applyFont="1" applyFill="1" applyBorder="1" applyAlignment="1" applyProtection="1">
      <alignment horizontal="left" vertical="top" wrapText="1"/>
    </xf>
    <xf numFmtId="172" fontId="3" fillId="6" borderId="1" xfId="2" applyNumberFormat="1" applyFont="1" applyFill="1" applyBorder="1" applyAlignment="1" applyProtection="1">
      <alignment horizontal="left" vertical="top" wrapText="1"/>
    </xf>
    <xf numFmtId="172" fontId="3" fillId="6" borderId="43" xfId="2" applyNumberFormat="1" applyFont="1" applyFill="1" applyBorder="1" applyAlignment="1" applyProtection="1">
      <alignment horizontal="left" vertical="top" wrapText="1"/>
    </xf>
    <xf numFmtId="172" fontId="3" fillId="6" borderId="32" xfId="2" applyNumberFormat="1" applyFont="1" applyFill="1" applyBorder="1" applyAlignment="1" applyProtection="1">
      <alignment horizontal="left" vertical="top" wrapText="1"/>
    </xf>
    <xf numFmtId="172" fontId="3" fillId="6" borderId="2" xfId="2" applyNumberFormat="1" applyFont="1" applyFill="1" applyBorder="1" applyAlignment="1" applyProtection="1">
      <alignment horizontal="left" vertical="top" wrapText="1"/>
    </xf>
    <xf numFmtId="172" fontId="3" fillId="6" borderId="33" xfId="2" applyNumberFormat="1" applyFont="1" applyFill="1" applyBorder="1" applyAlignment="1" applyProtection="1">
      <alignment horizontal="left" vertical="top" wrapText="1"/>
    </xf>
    <xf numFmtId="172" fontId="3" fillId="6" borderId="39" xfId="2" applyNumberFormat="1" applyFont="1" applyFill="1" applyBorder="1" applyAlignment="1" applyProtection="1">
      <alignment horizontal="left" vertical="top" wrapText="1"/>
    </xf>
    <xf numFmtId="172" fontId="3" fillId="6" borderId="34" xfId="2" applyNumberFormat="1" applyFont="1" applyFill="1" applyBorder="1" applyAlignment="1" applyProtection="1">
      <alignment horizontal="left" vertical="top" wrapText="1"/>
    </xf>
    <xf numFmtId="172" fontId="3" fillId="6" borderId="36" xfId="2" applyNumberFormat="1" applyFont="1" applyFill="1" applyBorder="1" applyAlignment="1" applyProtection="1">
      <alignment horizontal="left" vertical="top" wrapText="1"/>
    </xf>
    <xf numFmtId="172" fontId="3" fillId="5" borderId="1" xfId="2" applyNumberFormat="1" applyFont="1" applyFill="1" applyBorder="1" applyAlignment="1" applyProtection="1">
      <alignment horizontal="left" vertical="top" wrapText="1"/>
    </xf>
    <xf numFmtId="172" fontId="3" fillId="0" borderId="1" xfId="2" applyNumberFormat="1" applyFont="1" applyFill="1" applyBorder="1" applyAlignment="1" applyProtection="1">
      <alignment horizontal="left" vertical="top" wrapText="1"/>
    </xf>
    <xf numFmtId="171" fontId="16" fillId="7" borderId="1" xfId="0" applyNumberFormat="1" applyFont="1" applyFill="1" applyBorder="1" applyAlignment="1">
      <alignment horizontal="left" wrapText="1"/>
    </xf>
    <xf numFmtId="171" fontId="16" fillId="0" borderId="7" xfId="0" applyNumberFormat="1" applyFont="1" applyBorder="1" applyAlignment="1">
      <alignment horizontal="left" vertical="top" wrapText="1"/>
    </xf>
    <xf numFmtId="172" fontId="3" fillId="6" borderId="10" xfId="2" applyNumberFormat="1" applyFont="1" applyFill="1" applyBorder="1" applyAlignment="1" applyProtection="1">
      <alignment horizontal="left" vertical="top" wrapText="1"/>
    </xf>
    <xf numFmtId="172" fontId="3" fillId="0" borderId="33" xfId="2" applyNumberFormat="1" applyFont="1" applyFill="1" applyBorder="1" applyAlignment="1" applyProtection="1">
      <alignment horizontal="left" vertical="top" wrapText="1"/>
    </xf>
    <xf numFmtId="172" fontId="3" fillId="5" borderId="33" xfId="2" applyNumberFormat="1" applyFont="1" applyFill="1" applyBorder="1" applyAlignment="1" applyProtection="1">
      <alignment horizontal="left" vertical="top" wrapText="1"/>
    </xf>
    <xf numFmtId="172" fontId="3" fillId="9" borderId="1" xfId="2" applyNumberFormat="1" applyFont="1" applyFill="1" applyBorder="1" applyAlignment="1" applyProtection="1">
      <alignment horizontal="left" vertical="top" wrapText="1"/>
    </xf>
    <xf numFmtId="0" fontId="20" fillId="5" borderId="10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170" fontId="20" fillId="5" borderId="1" xfId="2" applyNumberFormat="1" applyFont="1" applyFill="1" applyBorder="1" applyAlignment="1">
      <alignment horizontal="center" vertical="top" wrapText="1"/>
    </xf>
    <xf numFmtId="172" fontId="3" fillId="4" borderId="1" xfId="2" applyNumberFormat="1" applyFont="1" applyFill="1" applyBorder="1" applyAlignment="1" applyProtection="1">
      <alignment horizontal="left" vertical="top" wrapText="1"/>
    </xf>
    <xf numFmtId="172" fontId="3" fillId="4" borderId="33" xfId="2" applyNumberFormat="1" applyFont="1" applyFill="1" applyBorder="1" applyAlignment="1" applyProtection="1">
      <alignment horizontal="left" vertical="top" wrapText="1"/>
    </xf>
    <xf numFmtId="172" fontId="1" fillId="0" borderId="1" xfId="2" applyNumberFormat="1" applyFont="1" applyFill="1" applyBorder="1" applyAlignment="1" applyProtection="1">
      <alignment horizontal="left" vertical="top" wrapText="1"/>
    </xf>
    <xf numFmtId="2" fontId="3" fillId="4" borderId="1" xfId="2" applyNumberFormat="1" applyFont="1" applyFill="1" applyBorder="1" applyAlignment="1" applyProtection="1">
      <alignment horizontal="left" vertical="top" wrapText="1"/>
    </xf>
    <xf numFmtId="2" fontId="3" fillId="5" borderId="1" xfId="2" applyNumberFormat="1" applyFont="1" applyFill="1" applyBorder="1" applyAlignment="1" applyProtection="1">
      <alignment horizontal="left" vertical="top" wrapText="1"/>
    </xf>
    <xf numFmtId="2" fontId="3" fillId="0" borderId="1" xfId="2" applyNumberFormat="1" applyFont="1" applyFill="1" applyBorder="1" applyAlignment="1" applyProtection="1">
      <alignment horizontal="left" vertical="top" wrapText="1"/>
    </xf>
    <xf numFmtId="172" fontId="3" fillId="5" borderId="43" xfId="2" applyNumberFormat="1" applyFont="1" applyFill="1" applyBorder="1" applyAlignment="1" applyProtection="1">
      <alignment horizontal="left" vertical="top" wrapText="1"/>
    </xf>
    <xf numFmtId="172" fontId="3" fillId="5" borderId="32" xfId="2" applyNumberFormat="1" applyFont="1" applyFill="1" applyBorder="1" applyAlignment="1" applyProtection="1">
      <alignment horizontal="left" vertical="top" wrapText="1"/>
    </xf>
    <xf numFmtId="172" fontId="3" fillId="0" borderId="43" xfId="2" applyNumberFormat="1" applyFont="1" applyFill="1" applyBorder="1" applyAlignment="1" applyProtection="1">
      <alignment horizontal="left" vertical="top" wrapText="1"/>
    </xf>
    <xf numFmtId="172" fontId="3" fillId="0" borderId="32" xfId="2" applyNumberFormat="1" applyFont="1" applyFill="1" applyBorder="1" applyAlignment="1" applyProtection="1">
      <alignment horizontal="left" vertical="top" wrapText="1"/>
    </xf>
    <xf numFmtId="172" fontId="3" fillId="5" borderId="7" xfId="2" applyNumberFormat="1" applyFont="1" applyFill="1" applyBorder="1" applyAlignment="1" applyProtection="1">
      <alignment horizontal="left" vertical="top" wrapText="1"/>
    </xf>
    <xf numFmtId="172" fontId="3" fillId="5" borderId="41" xfId="2" applyNumberFormat="1" applyFont="1" applyFill="1" applyBorder="1" applyAlignment="1" applyProtection="1">
      <alignment horizontal="left" vertical="top" wrapText="1"/>
    </xf>
    <xf numFmtId="172" fontId="3" fillId="5" borderId="39" xfId="2" applyNumberFormat="1" applyFont="1" applyFill="1" applyBorder="1" applyAlignment="1" applyProtection="1">
      <alignment horizontal="left" vertical="top" wrapText="1"/>
    </xf>
    <xf numFmtId="172" fontId="3" fillId="5" borderId="34" xfId="2" applyNumberFormat="1" applyFont="1" applyFill="1" applyBorder="1" applyAlignment="1" applyProtection="1">
      <alignment horizontal="left" vertical="top" wrapText="1"/>
    </xf>
    <xf numFmtId="172" fontId="3" fillId="0" borderId="39" xfId="2" applyNumberFormat="1" applyFont="1" applyFill="1" applyBorder="1" applyAlignment="1" applyProtection="1">
      <alignment horizontal="left" vertical="top" wrapText="1"/>
    </xf>
    <xf numFmtId="172" fontId="3" fillId="0" borderId="34" xfId="2" applyNumberFormat="1" applyFont="1" applyFill="1" applyBorder="1" applyAlignment="1" applyProtection="1">
      <alignment horizontal="left" vertical="top" wrapText="1"/>
    </xf>
    <xf numFmtId="172" fontId="3" fillId="4" borderId="10" xfId="2" applyNumberFormat="1" applyFont="1" applyFill="1" applyBorder="1" applyAlignment="1" applyProtection="1">
      <alignment horizontal="left" vertical="top" wrapText="1"/>
    </xf>
    <xf numFmtId="172" fontId="3" fillId="5" borderId="10" xfId="2" applyNumberFormat="1" applyFont="1" applyFill="1" applyBorder="1" applyAlignment="1" applyProtection="1">
      <alignment horizontal="left" vertical="top" wrapText="1"/>
    </xf>
    <xf numFmtId="172" fontId="3" fillId="0" borderId="10" xfId="2" applyNumberFormat="1" applyFont="1" applyFill="1" applyBorder="1" applyAlignment="1" applyProtection="1">
      <alignment horizontal="left" vertical="top" wrapText="1"/>
    </xf>
    <xf numFmtId="172" fontId="3" fillId="6" borderId="7" xfId="2" applyNumberFormat="1" applyFont="1" applyFill="1" applyBorder="1" applyAlignment="1" applyProtection="1">
      <alignment horizontal="left" vertical="top" wrapText="1"/>
    </xf>
    <xf numFmtId="172" fontId="3" fillId="6" borderId="41" xfId="2" applyNumberFormat="1" applyFont="1" applyFill="1" applyBorder="1" applyAlignment="1" applyProtection="1">
      <alignment horizontal="left" vertical="top" wrapText="1"/>
    </xf>
    <xf numFmtId="172" fontId="3" fillId="6" borderId="4" xfId="2" applyNumberFormat="1" applyFont="1" applyFill="1" applyBorder="1" applyAlignment="1" applyProtection="1">
      <alignment horizontal="left" vertical="top" wrapText="1"/>
    </xf>
    <xf numFmtId="172" fontId="3" fillId="6" borderId="35" xfId="2" applyNumberFormat="1" applyFont="1" applyFill="1" applyBorder="1" applyAlignment="1" applyProtection="1">
      <alignment horizontal="left" vertical="top" wrapText="1"/>
    </xf>
    <xf numFmtId="172" fontId="3" fillId="6" borderId="40" xfId="2" applyNumberFormat="1" applyFont="1" applyFill="1" applyBorder="1" applyAlignment="1" applyProtection="1">
      <alignment horizontal="left" vertical="top" wrapText="1"/>
    </xf>
    <xf numFmtId="172" fontId="3" fillId="6" borderId="42" xfId="2" applyNumberFormat="1" applyFont="1" applyFill="1" applyBorder="1" applyAlignment="1" applyProtection="1">
      <alignment horizontal="left" vertical="top" wrapText="1"/>
    </xf>
    <xf numFmtId="172" fontId="3" fillId="10" borderId="1" xfId="2" applyNumberFormat="1" applyFont="1" applyFill="1" applyBorder="1" applyAlignment="1" applyProtection="1">
      <alignment horizontal="left" vertical="top" wrapText="1"/>
    </xf>
    <xf numFmtId="0" fontId="21" fillId="0" borderId="0" xfId="0" applyFont="1" applyFill="1" applyAlignment="1" applyProtection="1">
      <alignment horizontal="center" vertical="top" wrapText="1"/>
    </xf>
    <xf numFmtId="4" fontId="3" fillId="6" borderId="1" xfId="2" applyNumberFormat="1" applyFont="1" applyFill="1" applyBorder="1" applyAlignment="1" applyProtection="1">
      <alignment horizontal="left" vertical="top" wrapText="1"/>
    </xf>
    <xf numFmtId="166" fontId="3" fillId="6" borderId="1" xfId="2" applyNumberFormat="1" applyFont="1" applyFill="1" applyBorder="1" applyAlignment="1" applyProtection="1">
      <alignment horizontal="left" vertical="top" wrapText="1"/>
    </xf>
    <xf numFmtId="4" fontId="3" fillId="4" borderId="1" xfId="2" applyNumberFormat="1" applyFont="1" applyFill="1" applyBorder="1" applyAlignment="1" applyProtection="1">
      <alignment horizontal="left" vertical="top" wrapText="1"/>
    </xf>
    <xf numFmtId="4" fontId="3" fillId="5" borderId="1" xfId="2" applyNumberFormat="1" applyFont="1" applyFill="1" applyBorder="1" applyAlignment="1" applyProtection="1">
      <alignment horizontal="left" vertical="top" wrapText="1"/>
    </xf>
    <xf numFmtId="4" fontId="3" fillId="0" borderId="1" xfId="2" applyNumberFormat="1" applyFont="1" applyFill="1" applyBorder="1" applyAlignment="1" applyProtection="1">
      <alignment horizontal="left" vertical="top" wrapText="1"/>
    </xf>
    <xf numFmtId="4" fontId="3" fillId="7" borderId="1" xfId="2" applyNumberFormat="1" applyFont="1" applyFill="1" applyBorder="1" applyAlignment="1" applyProtection="1">
      <alignment horizontal="left" vertical="top" wrapText="1"/>
    </xf>
    <xf numFmtId="4" fontId="3" fillId="7" borderId="7" xfId="2" applyNumberFormat="1" applyFont="1" applyFill="1" applyBorder="1" applyAlignment="1" applyProtection="1">
      <alignment horizontal="left" vertical="top" wrapText="1"/>
    </xf>
    <xf numFmtId="4" fontId="3" fillId="7" borderId="41" xfId="2" applyNumberFormat="1" applyFont="1" applyFill="1" applyBorder="1" applyAlignment="1" applyProtection="1">
      <alignment horizontal="left" vertical="top" wrapText="1"/>
    </xf>
    <xf numFmtId="4" fontId="3" fillId="7" borderId="33" xfId="2" applyNumberFormat="1" applyFont="1" applyFill="1" applyBorder="1" applyAlignment="1" applyProtection="1">
      <alignment horizontal="left" vertical="top" wrapText="1"/>
    </xf>
    <xf numFmtId="4" fontId="3" fillId="7" borderId="39" xfId="2" applyNumberFormat="1" applyFont="1" applyFill="1" applyBorder="1" applyAlignment="1" applyProtection="1">
      <alignment horizontal="left" vertical="top" wrapText="1"/>
    </xf>
    <xf numFmtId="4" fontId="3" fillId="7" borderId="40" xfId="2" applyNumberFormat="1" applyFont="1" applyFill="1" applyBorder="1" applyAlignment="1" applyProtection="1">
      <alignment horizontal="left" vertical="top" wrapText="1"/>
    </xf>
    <xf numFmtId="4" fontId="3" fillId="7" borderId="42" xfId="2" applyNumberFormat="1" applyFont="1" applyFill="1" applyBorder="1" applyAlignment="1" applyProtection="1">
      <alignment horizontal="left" vertical="top" wrapText="1"/>
    </xf>
    <xf numFmtId="166" fontId="3" fillId="4" borderId="1" xfId="2" applyNumberFormat="1" applyFont="1" applyFill="1" applyBorder="1" applyAlignment="1" applyProtection="1">
      <alignment horizontal="left" vertical="top" wrapText="1"/>
    </xf>
    <xf numFmtId="169" fontId="3" fillId="6" borderId="10" xfId="2" applyNumberFormat="1" applyFont="1" applyFill="1" applyBorder="1" applyAlignment="1" applyProtection="1">
      <alignment horizontal="left" vertical="top" wrapText="1"/>
    </xf>
    <xf numFmtId="169" fontId="3" fillId="6" borderId="33" xfId="2" applyNumberFormat="1" applyFont="1" applyFill="1" applyBorder="1" applyAlignment="1" applyProtection="1">
      <alignment horizontal="left" vertical="top" wrapText="1"/>
    </xf>
    <xf numFmtId="169" fontId="3" fillId="4" borderId="33" xfId="2" applyNumberFormat="1" applyFont="1" applyFill="1" applyBorder="1" applyAlignment="1" applyProtection="1">
      <alignment horizontal="left" vertical="top" wrapText="1"/>
    </xf>
    <xf numFmtId="169" fontId="3" fillId="6" borderId="1" xfId="2" applyNumberFormat="1" applyFont="1" applyFill="1" applyBorder="1" applyAlignment="1" applyProtection="1">
      <alignment horizontal="left" vertical="top" wrapText="1"/>
    </xf>
    <xf numFmtId="169" fontId="3" fillId="6" borderId="4" xfId="2" applyNumberFormat="1" applyFont="1" applyFill="1" applyBorder="1" applyAlignment="1" applyProtection="1">
      <alignment horizontal="left" vertical="top" wrapText="1"/>
    </xf>
    <xf numFmtId="169" fontId="3" fillId="6" borderId="35" xfId="2" applyNumberFormat="1" applyFont="1" applyFill="1" applyBorder="1" applyAlignment="1" applyProtection="1">
      <alignment horizontal="left" vertical="top" wrapText="1"/>
    </xf>
    <xf numFmtId="166" fontId="3" fillId="7" borderId="1" xfId="2" applyNumberFormat="1" applyFont="1" applyFill="1" applyBorder="1" applyAlignment="1" applyProtection="1">
      <alignment horizontal="left" vertical="top" wrapText="1"/>
    </xf>
    <xf numFmtId="169" fontId="3" fillId="7" borderId="1" xfId="2" applyNumberFormat="1" applyFont="1" applyFill="1" applyBorder="1" applyAlignment="1" applyProtection="1">
      <alignment horizontal="left" vertical="top" wrapText="1"/>
    </xf>
    <xf numFmtId="167" fontId="20" fillId="0" borderId="1" xfId="2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0" fontId="22" fillId="0" borderId="10" xfId="0" applyFont="1" applyBorder="1" applyAlignment="1">
      <alignment horizontal="justify" vertical="top" wrapText="1"/>
    </xf>
    <xf numFmtId="0" fontId="22" fillId="0" borderId="10" xfId="0" applyFont="1" applyBorder="1" applyAlignment="1">
      <alignment horizontal="center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0" fillId="0" borderId="10" xfId="0" applyFont="1" applyBorder="1" applyAlignment="1">
      <alignment horizontal="center"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6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8" fillId="0" borderId="0" xfId="3" applyFont="1" applyFill="1" applyBorder="1" applyAlignment="1">
      <alignment horizontal="right" vertical="center" wrapText="1"/>
    </xf>
    <xf numFmtId="3" fontId="3" fillId="0" borderId="0" xfId="4" applyNumberFormat="1" applyFont="1" applyAlignment="1">
      <alignment horizontal="center" vertical="center"/>
    </xf>
    <xf numFmtId="0" fontId="3" fillId="0" borderId="0" xfId="4" applyFont="1"/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right" vertical="center"/>
    </xf>
    <xf numFmtId="0" fontId="19" fillId="0" borderId="16" xfId="0" applyFont="1" applyFill="1" applyBorder="1" applyAlignment="1" applyProtection="1">
      <alignment horizontal="center" vertical="center"/>
    </xf>
    <xf numFmtId="171" fontId="3" fillId="0" borderId="9" xfId="0" applyNumberFormat="1" applyFont="1" applyFill="1" applyBorder="1" applyAlignment="1" applyProtection="1">
      <alignment horizontal="left" vertical="top" wrapText="1"/>
    </xf>
    <xf numFmtId="171" fontId="3" fillId="0" borderId="9" xfId="0" applyNumberFormat="1" applyFont="1" applyFill="1" applyBorder="1" applyAlignment="1" applyProtection="1">
      <alignment horizontal="left" vertical="top"/>
    </xf>
    <xf numFmtId="171" fontId="3" fillId="0" borderId="1" xfId="0" applyNumberFormat="1" applyFont="1" applyFill="1" applyBorder="1" applyAlignment="1" applyProtection="1">
      <alignment horizontal="left" vertical="top"/>
    </xf>
    <xf numFmtId="0" fontId="27" fillId="0" borderId="1" xfId="0" applyFont="1" applyBorder="1" applyAlignment="1">
      <alignment horizontal="left" vertical="center"/>
    </xf>
    <xf numFmtId="0" fontId="28" fillId="0" borderId="0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0" borderId="9" xfId="0" applyNumberFormat="1" applyFont="1" applyFill="1" applyBorder="1" applyAlignment="1" applyProtection="1">
      <alignment horizontal="left" vertical="top" wrapText="1"/>
    </xf>
    <xf numFmtId="4" fontId="3" fillId="4" borderId="10" xfId="2" applyNumberFormat="1" applyFont="1" applyFill="1" applyBorder="1" applyAlignment="1" applyProtection="1">
      <alignment horizontal="left" vertical="top" wrapText="1"/>
    </xf>
    <xf numFmtId="1" fontId="20" fillId="0" borderId="1" xfId="0" applyNumberFormat="1" applyFont="1" applyBorder="1" applyAlignment="1">
      <alignment horizontal="center" vertical="top" wrapText="1"/>
    </xf>
    <xf numFmtId="1" fontId="20" fillId="0" borderId="2" xfId="0" applyNumberFormat="1" applyFont="1" applyBorder="1" applyAlignment="1">
      <alignment horizontal="center" vertical="top" wrapText="1"/>
    </xf>
    <xf numFmtId="0" fontId="16" fillId="0" borderId="1" xfId="3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6" fillId="0" borderId="5" xfId="3" applyFont="1" applyFill="1" applyBorder="1" applyAlignment="1">
      <alignment wrapText="1"/>
    </xf>
    <xf numFmtId="0" fontId="25" fillId="0" borderId="1" xfId="3" applyFont="1" applyFill="1" applyBorder="1" applyAlignment="1">
      <alignment horizontal="left" vertical="center" wrapText="1"/>
    </xf>
    <xf numFmtId="165" fontId="25" fillId="0" borderId="1" xfId="3" applyNumberFormat="1" applyFont="1" applyFill="1" applyBorder="1" applyAlignment="1">
      <alignment horizontal="left" vertical="center" wrapText="1"/>
    </xf>
    <xf numFmtId="165" fontId="25" fillId="0" borderId="2" xfId="3" applyNumberFormat="1" applyFont="1" applyFill="1" applyBorder="1" applyAlignment="1">
      <alignment horizontal="left" vertical="top" wrapText="1"/>
    </xf>
    <xf numFmtId="0" fontId="42" fillId="0" borderId="1" xfId="3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71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2" applyNumberFormat="1" applyFont="1" applyFill="1" applyBorder="1" applyAlignment="1" applyProtection="1">
      <alignment horizontal="left" vertical="top" wrapText="1"/>
    </xf>
    <xf numFmtId="3" fontId="3" fillId="2" borderId="1" xfId="2" applyNumberFormat="1" applyFont="1" applyFill="1" applyBorder="1" applyAlignment="1" applyProtection="1">
      <alignment horizontal="left" vertical="top" wrapText="1"/>
    </xf>
    <xf numFmtId="171" fontId="16" fillId="2" borderId="1" xfId="0" applyNumberFormat="1" applyFont="1" applyFill="1" applyBorder="1" applyAlignment="1">
      <alignment horizontal="left" vertical="top" wrapText="1"/>
    </xf>
    <xf numFmtId="4" fontId="3" fillId="2" borderId="10" xfId="2" applyNumberFormat="1" applyFont="1" applyFill="1" applyBorder="1" applyAlignment="1" applyProtection="1">
      <alignment horizontal="left" vertical="top" wrapText="1"/>
    </xf>
    <xf numFmtId="166" fontId="3" fillId="2" borderId="1" xfId="2" applyNumberFormat="1" applyFont="1" applyFill="1" applyBorder="1" applyAlignment="1" applyProtection="1">
      <alignment horizontal="left" vertical="top" wrapText="1"/>
    </xf>
    <xf numFmtId="4" fontId="3" fillId="2" borderId="7" xfId="2" applyNumberFormat="1" applyFont="1" applyFill="1" applyBorder="1" applyAlignment="1" applyProtection="1">
      <alignment horizontal="left" vertical="top" wrapText="1"/>
    </xf>
    <xf numFmtId="0" fontId="32" fillId="0" borderId="0" xfId="0" applyFont="1" applyAlignment="1">
      <alignment horizontal="right"/>
    </xf>
    <xf numFmtId="2" fontId="20" fillId="5" borderId="1" xfId="0" applyNumberFormat="1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/>
    </xf>
    <xf numFmtId="1" fontId="19" fillId="0" borderId="2" xfId="0" applyNumberFormat="1" applyFont="1" applyBorder="1" applyAlignment="1">
      <alignment horizontal="center" vertical="top" wrapText="1"/>
    </xf>
    <xf numFmtId="1" fontId="19" fillId="0" borderId="1" xfId="0" applyNumberFormat="1" applyFont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5" borderId="4" xfId="0" applyFont="1" applyFill="1" applyBorder="1" applyAlignment="1">
      <alignment horizontal="center" vertical="top" wrapText="1"/>
    </xf>
    <xf numFmtId="165" fontId="19" fillId="0" borderId="2" xfId="0" applyNumberFormat="1" applyFont="1" applyBorder="1" applyAlignment="1">
      <alignment horizontal="center" vertical="top" wrapText="1"/>
    </xf>
    <xf numFmtId="167" fontId="19" fillId="0" borderId="1" xfId="2" applyNumberFormat="1" applyFont="1" applyBorder="1" applyAlignment="1">
      <alignment horizontal="center" vertical="top" wrapText="1"/>
    </xf>
    <xf numFmtId="0" fontId="39" fillId="0" borderId="1" xfId="0" applyFont="1" applyBorder="1" applyAlignment="1">
      <alignment vertical="top"/>
    </xf>
    <xf numFmtId="165" fontId="19" fillId="5" borderId="1" xfId="0" applyNumberFormat="1" applyFont="1" applyFill="1" applyBorder="1" applyAlignment="1">
      <alignment horizontal="center" vertical="top" wrapText="1"/>
    </xf>
    <xf numFmtId="0" fontId="23" fillId="0" borderId="30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165" fontId="19" fillId="0" borderId="1" xfId="0" applyNumberFormat="1" applyFont="1" applyBorder="1" applyAlignment="1">
      <alignment horizontal="center" vertical="top" wrapText="1"/>
    </xf>
    <xf numFmtId="170" fontId="19" fillId="0" borderId="1" xfId="2" applyNumberFormat="1" applyFont="1" applyBorder="1" applyAlignment="1">
      <alignment horizontal="center" vertical="top" wrapText="1"/>
    </xf>
    <xf numFmtId="165" fontId="16" fillId="0" borderId="1" xfId="3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171" fontId="3" fillId="6" borderId="1" xfId="0" applyNumberFormat="1" applyFont="1" applyFill="1" applyBorder="1" applyAlignment="1" applyProtection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165" fontId="20" fillId="0" borderId="2" xfId="0" applyNumberFormat="1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165" fontId="20" fillId="5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/>
    </xf>
    <xf numFmtId="168" fontId="3" fillId="5" borderId="1" xfId="2" applyNumberFormat="1" applyFont="1" applyFill="1" applyBorder="1" applyAlignment="1" applyProtection="1">
      <alignment horizontal="left" vertical="top" wrapText="1"/>
    </xf>
    <xf numFmtId="173" fontId="3" fillId="5" borderId="1" xfId="2" applyNumberFormat="1" applyFont="1" applyFill="1" applyBorder="1" applyAlignment="1" applyProtection="1">
      <alignment horizontal="left" vertical="top" wrapText="1"/>
    </xf>
    <xf numFmtId="173" fontId="3" fillId="0" borderId="1" xfId="2" applyNumberFormat="1" applyFont="1" applyFill="1" applyBorder="1" applyAlignment="1" applyProtection="1">
      <alignment horizontal="left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1" fontId="3" fillId="0" borderId="17" xfId="0" applyNumberFormat="1" applyFont="1" applyFill="1" applyBorder="1" applyAlignment="1" applyProtection="1">
      <alignment horizontal="left" vertical="top" wrapText="1"/>
    </xf>
    <xf numFmtId="171" fontId="3" fillId="0" borderId="23" xfId="0" applyNumberFormat="1" applyFont="1" applyFill="1" applyBorder="1" applyAlignment="1" applyProtection="1">
      <alignment horizontal="left" vertical="top" wrapText="1"/>
    </xf>
    <xf numFmtId="171" fontId="3" fillId="0" borderId="10" xfId="0" applyNumberFormat="1" applyFont="1" applyFill="1" applyBorder="1" applyAlignment="1" applyProtection="1">
      <alignment horizontal="left" vertical="top" wrapText="1"/>
    </xf>
    <xf numFmtId="171" fontId="3" fillId="0" borderId="8" xfId="0" applyNumberFormat="1" applyFont="1" applyFill="1" applyBorder="1" applyAlignment="1" applyProtection="1">
      <alignment horizontal="left" vertical="top" wrapText="1"/>
    </xf>
    <xf numFmtId="171" fontId="3" fillId="0" borderId="1" xfId="0" applyNumberFormat="1" applyFont="1" applyFill="1" applyBorder="1" applyAlignment="1" applyProtection="1">
      <alignment horizontal="left" vertical="top" wrapText="1"/>
    </xf>
    <xf numFmtId="171" fontId="3" fillId="0" borderId="30" xfId="0" applyNumberFormat="1" applyFont="1" applyFill="1" applyBorder="1" applyAlignment="1" applyProtection="1">
      <alignment horizontal="left" vertical="top" wrapText="1"/>
    </xf>
    <xf numFmtId="171" fontId="3" fillId="0" borderId="9" xfId="0" applyNumberFormat="1" applyFont="1" applyFill="1" applyBorder="1" applyAlignment="1" applyProtection="1">
      <alignment horizontal="left" vertical="top" wrapText="1"/>
    </xf>
    <xf numFmtId="171" fontId="3" fillId="6" borderId="17" xfId="0" applyNumberFormat="1" applyFont="1" applyFill="1" applyBorder="1" applyAlignment="1" applyProtection="1">
      <alignment horizontal="left" vertical="top" wrapText="1"/>
    </xf>
    <xf numFmtId="171" fontId="3" fillId="6" borderId="23" xfId="0" applyNumberFormat="1" applyFont="1" applyFill="1" applyBorder="1" applyAlignment="1" applyProtection="1">
      <alignment horizontal="left" vertical="top" wrapText="1"/>
    </xf>
    <xf numFmtId="171" fontId="3" fillId="6" borderId="10" xfId="0" applyNumberFormat="1" applyFont="1" applyFill="1" applyBorder="1" applyAlignment="1" applyProtection="1">
      <alignment horizontal="left" vertical="top" wrapText="1"/>
    </xf>
    <xf numFmtId="171" fontId="3" fillId="6" borderId="8" xfId="0" applyNumberFormat="1" applyFont="1" applyFill="1" applyBorder="1" applyAlignment="1" applyProtection="1">
      <alignment horizontal="left" vertical="top" wrapText="1"/>
    </xf>
    <xf numFmtId="171" fontId="3" fillId="0" borderId="30" xfId="0" applyNumberFormat="1" applyFont="1" applyFill="1" applyBorder="1" applyAlignment="1" applyProtection="1">
      <alignment horizontal="left" vertical="top"/>
    </xf>
    <xf numFmtId="171" fontId="3" fillId="0" borderId="9" xfId="0" applyNumberFormat="1" applyFont="1" applyFill="1" applyBorder="1" applyAlignment="1" applyProtection="1">
      <alignment horizontal="left" vertical="top"/>
    </xf>
    <xf numFmtId="171" fontId="3" fillId="2" borderId="10" xfId="0" applyNumberFormat="1" applyFont="1" applyFill="1" applyBorder="1" applyAlignment="1" applyProtection="1">
      <alignment horizontal="center" vertical="center" wrapText="1"/>
    </xf>
    <xf numFmtId="171" fontId="3" fillId="2" borderId="5" xfId="0" applyNumberFormat="1" applyFont="1" applyFill="1" applyBorder="1" applyAlignment="1" applyProtection="1">
      <alignment horizontal="center" vertical="center" wrapText="1"/>
    </xf>
    <xf numFmtId="171" fontId="3" fillId="2" borderId="1" xfId="0" applyNumberFormat="1" applyFont="1" applyFill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171" fontId="3" fillId="0" borderId="5" xfId="0" applyNumberFormat="1" applyFont="1" applyFill="1" applyBorder="1" applyAlignment="1" applyProtection="1">
      <alignment horizontal="left" vertical="top" wrapText="1"/>
    </xf>
    <xf numFmtId="171" fontId="3" fillId="6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10" xfId="0" applyFont="1" applyFill="1" applyBorder="1" applyAlignment="1" applyProtection="1">
      <alignment horizontal="center" vertical="top"/>
    </xf>
    <xf numFmtId="0" fontId="0" fillId="0" borderId="8" xfId="0" applyBorder="1"/>
    <xf numFmtId="165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30" xfId="0" applyFont="1" applyFill="1" applyBorder="1" applyAlignment="1" applyProtection="1">
      <alignment horizontal="left" vertical="top" wrapText="1"/>
    </xf>
    <xf numFmtId="0" fontId="28" fillId="0" borderId="25" xfId="0" applyFont="1" applyFill="1" applyBorder="1" applyAlignment="1">
      <alignment horizontal="left"/>
    </xf>
    <xf numFmtId="0" fontId="28" fillId="0" borderId="26" xfId="0" applyFont="1" applyFill="1" applyBorder="1" applyAlignment="1">
      <alignment horizontal="left"/>
    </xf>
    <xf numFmtId="0" fontId="28" fillId="0" borderId="9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8" fillId="0" borderId="14" xfId="0" applyFont="1" applyFill="1" applyBorder="1" applyAlignment="1">
      <alignment horizontal="left"/>
    </xf>
    <xf numFmtId="0" fontId="28" fillId="0" borderId="29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left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8" fillId="0" borderId="0" xfId="0" applyFont="1" applyAlignment="1">
      <alignment horizontal="justify" vertical="top" wrapText="1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/>
    </xf>
    <xf numFmtId="0" fontId="28" fillId="0" borderId="8" xfId="0" applyFont="1" applyBorder="1" applyAlignment="1">
      <alignment horizontal="left"/>
    </xf>
    <xf numFmtId="165" fontId="1" fillId="0" borderId="1" xfId="0" applyNumberFormat="1" applyFont="1" applyFill="1" applyBorder="1" applyAlignment="1" applyProtection="1">
      <alignment horizontal="left" vertical="top" wrapText="1"/>
    </xf>
    <xf numFmtId="171" fontId="3" fillId="7" borderId="17" xfId="0" applyNumberFormat="1" applyFont="1" applyFill="1" applyBorder="1" applyAlignment="1" applyProtection="1">
      <alignment horizontal="left" vertical="center" wrapText="1"/>
    </xf>
    <xf numFmtId="171" fontId="3" fillId="7" borderId="23" xfId="0" applyNumberFormat="1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left" vertical="top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171" fontId="3" fillId="7" borderId="10" xfId="0" applyNumberFormat="1" applyFont="1" applyFill="1" applyBorder="1" applyAlignment="1" applyProtection="1">
      <alignment horizontal="left" vertical="top" wrapText="1"/>
    </xf>
    <xf numFmtId="171" fontId="3" fillId="7" borderId="8" xfId="0" applyNumberFormat="1" applyFont="1" applyFill="1" applyBorder="1" applyAlignment="1" applyProtection="1">
      <alignment horizontal="left" vertical="top" wrapText="1"/>
    </xf>
    <xf numFmtId="0" fontId="21" fillId="0" borderId="0" xfId="0" applyFont="1" applyFill="1" applyAlignment="1" applyProtection="1">
      <alignment horizontal="center" vertical="top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5" fontId="3" fillId="4" borderId="1" xfId="0" applyNumberFormat="1" applyFont="1" applyFill="1" applyBorder="1" applyAlignment="1" applyProtection="1">
      <alignment horizontal="center" vertical="center" wrapText="1"/>
    </xf>
    <xf numFmtId="10" fontId="3" fillId="4" borderId="1" xfId="0" applyNumberFormat="1" applyFont="1" applyFill="1" applyBorder="1" applyAlignment="1" applyProtection="1">
      <alignment horizontal="center" vertical="center" wrapText="1"/>
    </xf>
    <xf numFmtId="165" fontId="3" fillId="5" borderId="1" xfId="0" applyNumberFormat="1" applyFont="1" applyFill="1" applyBorder="1" applyAlignment="1" applyProtection="1">
      <alignment horizontal="center" vertical="top" wrapText="1"/>
    </xf>
    <xf numFmtId="0" fontId="28" fillId="5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171" fontId="3" fillId="0" borderId="21" xfId="0" applyNumberFormat="1" applyFont="1" applyFill="1" applyBorder="1" applyAlignment="1" applyProtection="1">
      <alignment horizontal="left" vertical="top"/>
    </xf>
    <xf numFmtId="171" fontId="3" fillId="0" borderId="6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left" vertical="top"/>
    </xf>
    <xf numFmtId="171" fontId="18" fillId="0" borderId="9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top" wrapText="1" shrinkToFit="1"/>
    </xf>
    <xf numFmtId="171" fontId="3" fillId="7" borderId="1" xfId="0" applyNumberFormat="1" applyFont="1" applyFill="1" applyBorder="1" applyAlignment="1" applyProtection="1">
      <alignment horizontal="left" vertical="top" wrapText="1"/>
    </xf>
    <xf numFmtId="171" fontId="3" fillId="7" borderId="5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8" fillId="0" borderId="0" xfId="0" applyFont="1" applyAlignment="1">
      <alignment horizontal="left" wrapText="1"/>
    </xf>
    <xf numFmtId="165" fontId="3" fillId="0" borderId="19" xfId="0" applyNumberFormat="1" applyFont="1" applyFill="1" applyBorder="1" applyAlignment="1" applyProtection="1">
      <alignment horizontal="justify" vertical="top" wrapText="1"/>
    </xf>
    <xf numFmtId="171" fontId="3" fillId="4" borderId="24" xfId="0" applyNumberFormat="1" applyFont="1" applyFill="1" applyBorder="1" applyAlignment="1" applyProtection="1">
      <alignment horizontal="left" vertical="top" wrapText="1"/>
    </xf>
    <xf numFmtId="171" fontId="3" fillId="4" borderId="25" xfId="0" applyNumberFormat="1" applyFont="1" applyFill="1" applyBorder="1" applyAlignment="1" applyProtection="1">
      <alignment horizontal="left" vertical="top" wrapText="1"/>
    </xf>
    <xf numFmtId="171" fontId="3" fillId="4" borderId="26" xfId="0" applyNumberFormat="1" applyFont="1" applyFill="1" applyBorder="1" applyAlignment="1" applyProtection="1">
      <alignment horizontal="left" vertical="top" wrapText="1"/>
    </xf>
    <xf numFmtId="171" fontId="3" fillId="4" borderId="18" xfId="0" applyNumberFormat="1" applyFont="1" applyFill="1" applyBorder="1" applyAlignment="1" applyProtection="1">
      <alignment horizontal="left" vertical="top" wrapText="1"/>
    </xf>
    <xf numFmtId="171" fontId="3" fillId="4" borderId="0" xfId="0" applyNumberFormat="1" applyFont="1" applyFill="1" applyBorder="1" applyAlignment="1" applyProtection="1">
      <alignment horizontal="left" vertical="top" wrapText="1"/>
    </xf>
    <xf numFmtId="171" fontId="3" fillId="4" borderId="14" xfId="0" applyNumberFormat="1" applyFont="1" applyFill="1" applyBorder="1" applyAlignment="1" applyProtection="1">
      <alignment horizontal="left" vertical="top" wrapText="1"/>
    </xf>
    <xf numFmtId="171" fontId="3" fillId="6" borderId="24" xfId="0" applyNumberFormat="1" applyFont="1" applyFill="1" applyBorder="1" applyAlignment="1" applyProtection="1">
      <alignment horizontal="left" vertical="top" wrapText="1"/>
    </xf>
    <xf numFmtId="171" fontId="3" fillId="6" borderId="25" xfId="0" applyNumberFormat="1" applyFont="1" applyFill="1" applyBorder="1" applyAlignment="1" applyProtection="1">
      <alignment horizontal="left" vertical="top" wrapText="1"/>
    </xf>
    <xf numFmtId="171" fontId="3" fillId="6" borderId="26" xfId="0" applyNumberFormat="1" applyFont="1" applyFill="1" applyBorder="1" applyAlignment="1" applyProtection="1">
      <alignment horizontal="left" vertical="top" wrapText="1"/>
    </xf>
    <xf numFmtId="171" fontId="3" fillId="6" borderId="18" xfId="0" applyNumberFormat="1" applyFont="1" applyFill="1" applyBorder="1" applyAlignment="1" applyProtection="1">
      <alignment horizontal="left" vertical="top" wrapText="1"/>
    </xf>
    <xf numFmtId="171" fontId="3" fillId="6" borderId="0" xfId="0" applyNumberFormat="1" applyFont="1" applyFill="1" applyBorder="1" applyAlignment="1" applyProtection="1">
      <alignment horizontal="left" vertical="top" wrapText="1"/>
    </xf>
    <xf numFmtId="171" fontId="3" fillId="6" borderId="14" xfId="0" applyNumberFormat="1" applyFont="1" applyFill="1" applyBorder="1" applyAlignment="1" applyProtection="1">
      <alignment horizontal="left" vertical="top" wrapText="1"/>
    </xf>
    <xf numFmtId="171" fontId="3" fillId="8" borderId="24" xfId="0" applyNumberFormat="1" applyFont="1" applyFill="1" applyBorder="1" applyAlignment="1" applyProtection="1">
      <alignment horizontal="left" vertical="top" wrapText="1"/>
    </xf>
    <xf numFmtId="171" fontId="3" fillId="8" borderId="25" xfId="0" applyNumberFormat="1" applyFont="1" applyFill="1" applyBorder="1" applyAlignment="1" applyProtection="1">
      <alignment horizontal="left" vertical="top" wrapText="1"/>
    </xf>
    <xf numFmtId="171" fontId="3" fillId="8" borderId="26" xfId="0" applyNumberFormat="1" applyFont="1" applyFill="1" applyBorder="1" applyAlignment="1" applyProtection="1">
      <alignment horizontal="left" vertical="top" wrapText="1"/>
    </xf>
    <xf numFmtId="171" fontId="3" fillId="8" borderId="18" xfId="0" applyNumberFormat="1" applyFont="1" applyFill="1" applyBorder="1" applyAlignment="1" applyProtection="1">
      <alignment horizontal="left" vertical="top" wrapText="1"/>
    </xf>
    <xf numFmtId="171" fontId="3" fillId="8" borderId="0" xfId="0" applyNumberFormat="1" applyFont="1" applyFill="1" applyBorder="1" applyAlignment="1" applyProtection="1">
      <alignment horizontal="left" vertical="top" wrapText="1"/>
    </xf>
    <xf numFmtId="171" fontId="3" fillId="8" borderId="14" xfId="0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</xf>
    <xf numFmtId="0" fontId="0" fillId="0" borderId="6" xfId="0" applyBorder="1" applyAlignment="1"/>
    <xf numFmtId="171" fontId="18" fillId="0" borderId="22" xfId="0" applyNumberFormat="1" applyFont="1" applyFill="1" applyBorder="1" applyAlignment="1" applyProtection="1">
      <alignment horizontal="left" vertical="center"/>
    </xf>
    <xf numFmtId="171" fontId="18" fillId="0" borderId="7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20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1" fillId="0" borderId="10" xfId="0" applyFont="1" applyBorder="1" applyAlignment="1">
      <alignment vertical="top"/>
    </xf>
    <xf numFmtId="0" fontId="31" fillId="0" borderId="8" xfId="0" applyFont="1" applyBorder="1" applyAlignment="1">
      <alignment vertical="top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0" fillId="0" borderId="0" xfId="0" applyFont="1" applyAlignment="1">
      <alignment wrapText="1"/>
    </xf>
    <xf numFmtId="0" fontId="20" fillId="0" borderId="10" xfId="0" applyFont="1" applyBorder="1" applyAlignment="1">
      <alignment vertical="top" wrapText="1"/>
    </xf>
    <xf numFmtId="0" fontId="30" fillId="0" borderId="8" xfId="0" applyFont="1" applyBorder="1" applyAlignment="1">
      <alignment vertical="top"/>
    </xf>
    <xf numFmtId="0" fontId="20" fillId="0" borderId="0" xfId="0" applyFont="1" applyFill="1" applyBorder="1" applyAlignment="1" applyProtection="1">
      <alignment horizontal="left"/>
    </xf>
    <xf numFmtId="0" fontId="20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/>
    </xf>
    <xf numFmtId="0" fontId="21" fillId="0" borderId="5" xfId="0" applyFont="1" applyBorder="1" applyAlignment="1">
      <alignment horizontal="center" vertical="top" wrapText="1"/>
    </xf>
    <xf numFmtId="0" fontId="31" fillId="0" borderId="5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21" fillId="0" borderId="0" xfId="0" applyFont="1" applyAlignment="1">
      <alignment horizontal="center" vertical="top" wrapText="1"/>
    </xf>
    <xf numFmtId="3" fontId="20" fillId="0" borderId="27" xfId="0" applyNumberFormat="1" applyFont="1" applyBorder="1" applyAlignment="1">
      <alignment horizontal="center" vertical="top" wrapText="1"/>
    </xf>
    <xf numFmtId="3" fontId="20" fillId="0" borderId="28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3" fillId="0" borderId="0" xfId="0" applyFont="1" applyAlignment="1">
      <alignment horizontal="center" vertical="center"/>
    </xf>
    <xf numFmtId="0" fontId="30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Alignment="1"/>
    <xf numFmtId="17" fontId="44" fillId="0" borderId="0" xfId="0" applyNumberFormat="1" applyFont="1" applyAlignment="1">
      <alignment horizontal="left"/>
    </xf>
    <xf numFmtId="0" fontId="44" fillId="0" borderId="0" xfId="0" applyFont="1" applyAlignment="1">
      <alignment horizontal="left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3" fontId="3" fillId="0" borderId="0" xfId="4" applyNumberFormat="1" applyFont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 wrapText="1"/>
    </xf>
    <xf numFmtId="0" fontId="40" fillId="0" borderId="8" xfId="0" applyFont="1" applyBorder="1" applyAlignment="1">
      <alignment vertical="center" wrapText="1"/>
    </xf>
    <xf numFmtId="0" fontId="40" fillId="0" borderId="5" xfId="0" applyFont="1" applyBorder="1" applyAlignment="1">
      <alignment vertical="center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Font="1" applyBorder="1" applyAlignment="1">
      <alignment horizontal="center" vertical="top" wrapText="1"/>
    </xf>
    <xf numFmtId="49" fontId="0" fillId="0" borderId="5" xfId="0" applyNumberFormat="1" applyFont="1" applyBorder="1" applyAlignment="1">
      <alignment horizontal="center" vertical="top" wrapText="1"/>
    </xf>
    <xf numFmtId="0" fontId="3" fillId="0" borderId="0" xfId="3" applyFont="1" applyFill="1" applyAlignment="1">
      <alignment horizontal="left" vertical="top" wrapText="1"/>
    </xf>
    <xf numFmtId="3" fontId="3" fillId="0" borderId="0" xfId="4" applyNumberFormat="1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16" fillId="0" borderId="10" xfId="3" applyFont="1" applyFill="1" applyBorder="1" applyAlignment="1">
      <alignment vertical="top" wrapText="1"/>
    </xf>
    <xf numFmtId="0" fontId="0" fillId="0" borderId="5" xfId="0" applyBorder="1" applyAlignment="1">
      <alignment wrapText="1"/>
    </xf>
    <xf numFmtId="0" fontId="3" fillId="3" borderId="10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left" vertical="center" wrapText="1"/>
    </xf>
    <xf numFmtId="0" fontId="16" fillId="0" borderId="8" xfId="3" applyFont="1" applyFill="1" applyBorder="1" applyAlignment="1">
      <alignment horizontal="left" vertical="center" wrapText="1"/>
    </xf>
    <xf numFmtId="49" fontId="16" fillId="0" borderId="8" xfId="3" applyNumberFormat="1" applyFont="1" applyFill="1" applyBorder="1" applyAlignment="1">
      <alignment horizontal="center" vertical="top" wrapText="1"/>
    </xf>
    <xf numFmtId="166" fontId="16" fillId="0" borderId="10" xfId="3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5" fontId="16" fillId="0" borderId="10" xfId="3" applyNumberFormat="1" applyFont="1" applyFill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0" fontId="16" fillId="0" borderId="1" xfId="3" applyFont="1" applyFill="1" applyBorder="1" applyAlignment="1">
      <alignment vertical="top" wrapText="1"/>
    </xf>
    <xf numFmtId="0" fontId="25" fillId="0" borderId="10" xfId="3" applyFont="1" applyFill="1" applyBorder="1" applyAlignment="1">
      <alignment horizontal="left" vertical="top" wrapText="1"/>
    </xf>
    <xf numFmtId="0" fontId="25" fillId="0" borderId="5" xfId="3" applyFont="1" applyFill="1" applyBorder="1" applyAlignment="1">
      <alignment horizontal="left" vertical="top" wrapText="1"/>
    </xf>
    <xf numFmtId="166" fontId="16" fillId="0" borderId="5" xfId="3" applyNumberFormat="1" applyFont="1" applyFill="1" applyBorder="1" applyAlignment="1">
      <alignment horizontal="center" vertical="center" wrapText="1"/>
    </xf>
    <xf numFmtId="0" fontId="25" fillId="0" borderId="10" xfId="3" applyFont="1" applyFill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16" fillId="0" borderId="10" xfId="3" applyFont="1" applyFill="1" applyBorder="1" applyAlignment="1">
      <alignment horizontal="center" wrapText="1"/>
    </xf>
    <xf numFmtId="0" fontId="16" fillId="0" borderId="8" xfId="3" applyFont="1" applyFill="1" applyBorder="1" applyAlignment="1">
      <alignment horizontal="center" wrapText="1"/>
    </xf>
    <xf numFmtId="0" fontId="16" fillId="0" borderId="1" xfId="3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left" vertical="top" wrapText="1"/>
    </xf>
    <xf numFmtId="49" fontId="16" fillId="0" borderId="26" xfId="3" applyNumberFormat="1" applyFont="1" applyFill="1" applyBorder="1" applyAlignment="1">
      <alignment horizontal="center" vertical="center" wrapText="1"/>
    </xf>
    <xf numFmtId="49" fontId="16" fillId="0" borderId="14" xfId="3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4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</cellXfs>
  <cellStyles count="5">
    <cellStyle name="Обычный" xfId="0" builtinId="0"/>
    <cellStyle name="Обычный 13" xfId="3"/>
    <cellStyle name="Обычный 2" xfId="1"/>
    <cellStyle name="Обычный 9" xfId="4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440" t="s">
        <v>39</v>
      </c>
      <c r="B1" s="441"/>
      <c r="C1" s="442" t="s">
        <v>40</v>
      </c>
      <c r="D1" s="443" t="s">
        <v>44</v>
      </c>
      <c r="E1" s="444"/>
      <c r="F1" s="445"/>
      <c r="G1" s="443" t="s">
        <v>17</v>
      </c>
      <c r="H1" s="444"/>
      <c r="I1" s="445"/>
      <c r="J1" s="443" t="s">
        <v>18</v>
      </c>
      <c r="K1" s="444"/>
      <c r="L1" s="445"/>
      <c r="M1" s="443" t="s">
        <v>22</v>
      </c>
      <c r="N1" s="444"/>
      <c r="O1" s="445"/>
      <c r="P1" s="446" t="s">
        <v>23</v>
      </c>
      <c r="Q1" s="447"/>
      <c r="R1" s="443" t="s">
        <v>24</v>
      </c>
      <c r="S1" s="444"/>
      <c r="T1" s="445"/>
      <c r="U1" s="443" t="s">
        <v>25</v>
      </c>
      <c r="V1" s="444"/>
      <c r="W1" s="445"/>
      <c r="X1" s="446" t="s">
        <v>26</v>
      </c>
      <c r="Y1" s="448"/>
      <c r="Z1" s="447"/>
      <c r="AA1" s="446" t="s">
        <v>27</v>
      </c>
      <c r="AB1" s="447"/>
      <c r="AC1" s="443" t="s">
        <v>28</v>
      </c>
      <c r="AD1" s="444"/>
      <c r="AE1" s="445"/>
      <c r="AF1" s="443" t="s">
        <v>29</v>
      </c>
      <c r="AG1" s="444"/>
      <c r="AH1" s="445"/>
      <c r="AI1" s="443" t="s">
        <v>30</v>
      </c>
      <c r="AJ1" s="444"/>
      <c r="AK1" s="445"/>
      <c r="AL1" s="446" t="s">
        <v>31</v>
      </c>
      <c r="AM1" s="447"/>
      <c r="AN1" s="443" t="s">
        <v>32</v>
      </c>
      <c r="AO1" s="444"/>
      <c r="AP1" s="445"/>
      <c r="AQ1" s="443" t="s">
        <v>33</v>
      </c>
      <c r="AR1" s="444"/>
      <c r="AS1" s="445"/>
      <c r="AT1" s="443" t="s">
        <v>34</v>
      </c>
      <c r="AU1" s="444"/>
      <c r="AV1" s="445"/>
    </row>
    <row r="2" spans="1:48" ht="39" customHeight="1" x14ac:dyDescent="0.25">
      <c r="A2" s="441"/>
      <c r="B2" s="441"/>
      <c r="C2" s="442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442" t="s">
        <v>82</v>
      </c>
      <c r="B3" s="44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442"/>
      <c r="B4" s="44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442"/>
      <c r="B5" s="44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442"/>
      <c r="B6" s="44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442"/>
      <c r="B7" s="442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442"/>
      <c r="B8" s="44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442"/>
      <c r="B9" s="442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449" t="s">
        <v>57</v>
      </c>
      <c r="B1" s="449"/>
      <c r="C1" s="449"/>
      <c r="D1" s="449"/>
      <c r="E1" s="449"/>
    </row>
    <row r="2" spans="1:5" x14ac:dyDescent="0.25">
      <c r="A2" s="12"/>
      <c r="B2" s="12"/>
      <c r="C2" s="12"/>
      <c r="D2" s="12"/>
      <c r="E2" s="12"/>
    </row>
    <row r="3" spans="1:5" x14ac:dyDescent="0.25">
      <c r="A3" s="450" t="s">
        <v>129</v>
      </c>
      <c r="B3" s="450"/>
      <c r="C3" s="450"/>
      <c r="D3" s="450"/>
      <c r="E3" s="450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451" t="s">
        <v>78</v>
      </c>
      <c r="B26" s="451"/>
      <c r="C26" s="451"/>
      <c r="D26" s="451"/>
      <c r="E26" s="451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451" t="s">
        <v>79</v>
      </c>
      <c r="B28" s="451"/>
      <c r="C28" s="451"/>
      <c r="D28" s="451"/>
      <c r="E28" s="451"/>
    </row>
    <row r="29" spans="1:5" x14ac:dyDescent="0.25">
      <c r="A29" s="451"/>
      <c r="B29" s="451"/>
      <c r="C29" s="451"/>
      <c r="D29" s="451"/>
      <c r="E29" s="45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465" t="s">
        <v>45</v>
      </c>
      <c r="C3" s="465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452" t="s">
        <v>1</v>
      </c>
      <c r="B5" s="459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452"/>
      <c r="B6" s="459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452"/>
      <c r="B7" s="459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452" t="s">
        <v>3</v>
      </c>
      <c r="B8" s="459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53" t="s">
        <v>204</v>
      </c>
      <c r="N8" s="454"/>
      <c r="O8" s="455"/>
      <c r="P8" s="56"/>
      <c r="Q8" s="56"/>
    </row>
    <row r="9" spans="1:256" ht="33.75" customHeight="1" x14ac:dyDescent="0.2">
      <c r="A9" s="452"/>
      <c r="B9" s="459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452" t="s">
        <v>4</v>
      </c>
      <c r="B10" s="459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452"/>
      <c r="B11" s="459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452" t="s">
        <v>5</v>
      </c>
      <c r="B12" s="459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452"/>
      <c r="B13" s="459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452" t="s">
        <v>9</v>
      </c>
      <c r="B14" s="459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452"/>
      <c r="B15" s="459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70"/>
      <c r="AJ16" s="470"/>
      <c r="AK16" s="470"/>
      <c r="AZ16" s="470"/>
      <c r="BA16" s="470"/>
      <c r="BB16" s="470"/>
      <c r="BQ16" s="470"/>
      <c r="BR16" s="470"/>
      <c r="BS16" s="470"/>
      <c r="CH16" s="470"/>
      <c r="CI16" s="470"/>
      <c r="CJ16" s="470"/>
      <c r="CY16" s="470"/>
      <c r="CZ16" s="470"/>
      <c r="DA16" s="470"/>
      <c r="DP16" s="470"/>
      <c r="DQ16" s="470"/>
      <c r="DR16" s="470"/>
      <c r="EG16" s="470"/>
      <c r="EH16" s="470"/>
      <c r="EI16" s="470"/>
      <c r="EX16" s="470"/>
      <c r="EY16" s="470"/>
      <c r="EZ16" s="470"/>
      <c r="FO16" s="470"/>
      <c r="FP16" s="470"/>
      <c r="FQ16" s="470"/>
      <c r="GF16" s="470"/>
      <c r="GG16" s="470"/>
      <c r="GH16" s="470"/>
      <c r="GW16" s="470"/>
      <c r="GX16" s="470"/>
      <c r="GY16" s="470"/>
      <c r="HN16" s="470"/>
      <c r="HO16" s="470"/>
      <c r="HP16" s="470"/>
      <c r="IE16" s="470"/>
      <c r="IF16" s="470"/>
      <c r="IG16" s="470"/>
      <c r="IV16" s="470"/>
    </row>
    <row r="17" spans="1:17" ht="320.25" customHeight="1" x14ac:dyDescent="0.2">
      <c r="A17" s="452" t="s">
        <v>6</v>
      </c>
      <c r="B17" s="459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452"/>
      <c r="B18" s="459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452" t="s">
        <v>7</v>
      </c>
      <c r="B19" s="459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452"/>
      <c r="B20" s="459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452" t="s">
        <v>8</v>
      </c>
      <c r="B21" s="459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452"/>
      <c r="B22" s="459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456" t="s">
        <v>14</v>
      </c>
      <c r="B23" s="461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458"/>
      <c r="B24" s="461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460" t="s">
        <v>15</v>
      </c>
      <c r="B25" s="461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460"/>
      <c r="B26" s="461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452" t="s">
        <v>93</v>
      </c>
      <c r="B31" s="459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452"/>
      <c r="B32" s="459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452" t="s">
        <v>95</v>
      </c>
      <c r="B34" s="459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452"/>
      <c r="B35" s="459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468" t="s">
        <v>97</v>
      </c>
      <c r="B36" s="466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469"/>
      <c r="B37" s="467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452" t="s">
        <v>99</v>
      </c>
      <c r="B39" s="459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76" t="s">
        <v>246</v>
      </c>
      <c r="I39" s="477"/>
      <c r="J39" s="477"/>
      <c r="K39" s="477"/>
      <c r="L39" s="477"/>
      <c r="M39" s="477"/>
      <c r="N39" s="477"/>
      <c r="O39" s="478"/>
      <c r="P39" s="55" t="s">
        <v>188</v>
      </c>
      <c r="Q39" s="56"/>
    </row>
    <row r="40" spans="1:17" ht="39.950000000000003" customHeight="1" x14ac:dyDescent="0.2">
      <c r="A40" s="452" t="s">
        <v>10</v>
      </c>
      <c r="B40" s="459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452" t="s">
        <v>100</v>
      </c>
      <c r="B41" s="459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452"/>
      <c r="B42" s="459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452" t="s">
        <v>102</v>
      </c>
      <c r="B43" s="459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73" t="s">
        <v>191</v>
      </c>
      <c r="H43" s="474"/>
      <c r="I43" s="474"/>
      <c r="J43" s="474"/>
      <c r="K43" s="474"/>
      <c r="L43" s="474"/>
      <c r="M43" s="474"/>
      <c r="N43" s="474"/>
      <c r="O43" s="475"/>
      <c r="P43" s="56"/>
      <c r="Q43" s="56"/>
    </row>
    <row r="44" spans="1:17" ht="39.950000000000003" customHeight="1" x14ac:dyDescent="0.2">
      <c r="A44" s="452"/>
      <c r="B44" s="459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452" t="s">
        <v>104</v>
      </c>
      <c r="B45" s="459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452" t="s">
        <v>12</v>
      </c>
      <c r="B46" s="459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463" t="s">
        <v>107</v>
      </c>
      <c r="B47" s="466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464"/>
      <c r="B48" s="467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463" t="s">
        <v>108</v>
      </c>
      <c r="B49" s="466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464"/>
      <c r="B50" s="467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452" t="s">
        <v>110</v>
      </c>
      <c r="B51" s="459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452"/>
      <c r="B52" s="459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452" t="s">
        <v>113</v>
      </c>
      <c r="B53" s="459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452"/>
      <c r="B54" s="459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452" t="s">
        <v>114</v>
      </c>
      <c r="B55" s="459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452"/>
      <c r="B56" s="459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452" t="s">
        <v>116</v>
      </c>
      <c r="B57" s="459" t="s">
        <v>117</v>
      </c>
      <c r="C57" s="53" t="s">
        <v>20</v>
      </c>
      <c r="D57" s="93" t="s">
        <v>234</v>
      </c>
      <c r="E57" s="92"/>
      <c r="F57" s="92" t="s">
        <v>235</v>
      </c>
      <c r="G57" s="462" t="s">
        <v>232</v>
      </c>
      <c r="H57" s="462"/>
      <c r="I57" s="92" t="s">
        <v>236</v>
      </c>
      <c r="J57" s="92" t="s">
        <v>237</v>
      </c>
      <c r="K57" s="453" t="s">
        <v>238</v>
      </c>
      <c r="L57" s="454"/>
      <c r="M57" s="454"/>
      <c r="N57" s="454"/>
      <c r="O57" s="455"/>
      <c r="P57" s="88" t="s">
        <v>198</v>
      </c>
      <c r="Q57" s="56"/>
    </row>
    <row r="58" spans="1:17" ht="39.950000000000003" customHeight="1" x14ac:dyDescent="0.2">
      <c r="A58" s="452"/>
      <c r="B58" s="459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456" t="s">
        <v>119</v>
      </c>
      <c r="B59" s="456" t="s">
        <v>118</v>
      </c>
      <c r="C59" s="456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457"/>
      <c r="B60" s="457"/>
      <c r="C60" s="457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457"/>
      <c r="B61" s="457"/>
      <c r="C61" s="45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458"/>
      <c r="B62" s="45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452" t="s">
        <v>120</v>
      </c>
      <c r="B63" s="459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452"/>
      <c r="B64" s="459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460" t="s">
        <v>122</v>
      </c>
      <c r="B65" s="461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460"/>
      <c r="B66" s="461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452" t="s">
        <v>124</v>
      </c>
      <c r="B67" s="459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452"/>
      <c r="B68" s="459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463" t="s">
        <v>126</v>
      </c>
      <c r="B69" s="466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464"/>
      <c r="B70" s="467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471" t="s">
        <v>254</v>
      </c>
      <c r="C73" s="471"/>
      <c r="D73" s="471"/>
      <c r="E73" s="471"/>
      <c r="F73" s="471"/>
      <c r="G73" s="471"/>
      <c r="H73" s="471"/>
      <c r="I73" s="471"/>
      <c r="J73" s="471"/>
      <c r="K73" s="471"/>
      <c r="L73" s="471"/>
      <c r="M73" s="471"/>
      <c r="N73" s="471"/>
      <c r="O73" s="471"/>
      <c r="P73" s="471"/>
      <c r="Q73" s="471"/>
      <c r="R73" s="471"/>
      <c r="S73" s="471"/>
      <c r="T73" s="471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472" t="s">
        <v>215</v>
      </c>
      <c r="C79" s="472"/>
      <c r="D79" s="472"/>
      <c r="E79" s="472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8"/>
  <sheetViews>
    <sheetView tabSelected="1" view="pageBreakPreview" zoomScale="80" zoomScaleSheetLayoutView="80" workbookViewId="0">
      <pane xSplit="14" ySplit="26" topLeftCell="AC27" activePane="bottomRight" state="frozen"/>
      <selection pane="topRight" activeCell="O1" sqref="O1"/>
      <selection pane="bottomLeft" activeCell="A29" sqref="A29"/>
      <selection pane="bottomRight" activeCell="AE85" sqref="AE85"/>
    </sheetView>
  </sheetViews>
  <sheetFormatPr defaultColWidth="9.140625" defaultRowHeight="12.75" x14ac:dyDescent="0.25"/>
  <cols>
    <col min="1" max="1" width="6.5703125" style="102" customWidth="1"/>
    <col min="2" max="2" width="31" style="102" customWidth="1"/>
    <col min="3" max="3" width="12.7109375" style="102" customWidth="1"/>
    <col min="4" max="4" width="11.140625" style="106" customWidth="1"/>
    <col min="5" max="5" width="15.42578125" style="107" customWidth="1"/>
    <col min="6" max="6" width="14.42578125" style="107" customWidth="1"/>
    <col min="7" max="7" width="7.42578125" style="107" customWidth="1"/>
    <col min="8" max="8" width="10.42578125" style="102" customWidth="1"/>
    <col min="9" max="9" width="9.140625" style="102" customWidth="1"/>
    <col min="10" max="10" width="9" style="102" customWidth="1"/>
    <col min="11" max="11" width="11.5703125" style="102" customWidth="1"/>
    <col min="12" max="12" width="11" style="102" customWidth="1"/>
    <col min="13" max="13" width="8.5703125" style="102" customWidth="1"/>
    <col min="14" max="14" width="12.28515625" style="102" customWidth="1"/>
    <col min="15" max="15" width="11" style="102" customWidth="1"/>
    <col min="16" max="16" width="8.140625" style="102" customWidth="1"/>
    <col min="17" max="17" width="12.140625" style="102" customWidth="1"/>
    <col min="18" max="18" width="11.7109375" style="102" customWidth="1"/>
    <col min="19" max="19" width="8" style="102" customWidth="1"/>
    <col min="20" max="20" width="10.7109375" style="102" customWidth="1"/>
    <col min="21" max="21" width="12.7109375" style="102" customWidth="1"/>
    <col min="22" max="22" width="8.7109375" style="102" customWidth="1"/>
    <col min="23" max="23" width="11.42578125" style="102" customWidth="1"/>
    <col min="24" max="24" width="11.28515625" style="102" customWidth="1"/>
    <col min="25" max="25" width="8.5703125" style="102" customWidth="1"/>
    <col min="26" max="26" width="11.42578125" style="102" customWidth="1"/>
    <col min="27" max="27" width="10.85546875" style="102" customWidth="1"/>
    <col min="28" max="28" width="8.42578125" style="102" customWidth="1"/>
    <col min="29" max="29" width="11.5703125" style="102" customWidth="1"/>
    <col min="30" max="30" width="5.5703125" style="102" hidden="1" customWidth="1"/>
    <col min="31" max="31" width="10.85546875" style="102" customWidth="1"/>
    <col min="32" max="32" width="12.85546875" style="102" customWidth="1"/>
    <col min="33" max="33" width="10.85546875" style="102" customWidth="1"/>
    <col min="34" max="34" width="6" style="102" hidden="1" customWidth="1"/>
    <col min="35" max="35" width="7.85546875" style="102" hidden="1" customWidth="1"/>
    <col min="36" max="36" width="7.140625" style="102" customWidth="1"/>
    <col min="37" max="37" width="9.28515625" style="102" customWidth="1"/>
    <col min="38" max="38" width="11.85546875" style="102" customWidth="1"/>
    <col min="39" max="39" width="6.42578125" style="102" hidden="1" customWidth="1"/>
    <col min="40" max="40" width="0.7109375" style="102" hidden="1" customWidth="1"/>
    <col min="41" max="41" width="7.140625" style="102" customWidth="1"/>
    <col min="42" max="42" width="11.42578125" style="102" customWidth="1"/>
    <col min="43" max="43" width="10.85546875" style="102" customWidth="1"/>
    <col min="44" max="44" width="5" style="102" hidden="1" customWidth="1"/>
    <col min="45" max="45" width="7.140625" style="102" hidden="1" customWidth="1"/>
    <col min="46" max="46" width="7.5703125" style="102" customWidth="1"/>
    <col min="47" max="47" width="8" style="102" customWidth="1"/>
    <col min="48" max="48" width="11.140625" style="102" customWidth="1"/>
    <col min="49" max="49" width="8" style="102" customWidth="1"/>
    <col min="50" max="50" width="8.7109375" style="102" customWidth="1"/>
    <col min="51" max="51" width="13.42578125" style="95" hidden="1" customWidth="1"/>
    <col min="52" max="52" width="26" style="95" customWidth="1"/>
    <col min="53" max="16384" width="9.140625" style="95"/>
  </cols>
  <sheetData>
    <row r="1" spans="1:52" ht="3.75" customHeight="1" x14ac:dyDescent="0.25">
      <c r="F1" s="178"/>
      <c r="AY1" s="122" t="s">
        <v>269</v>
      </c>
      <c r="AZ1" s="122"/>
    </row>
    <row r="2" spans="1:52" s="109" customFormat="1" ht="24" customHeight="1" x14ac:dyDescent="0.25">
      <c r="A2" s="532" t="s">
        <v>369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328"/>
    </row>
    <row r="3" spans="1:52" s="96" customFormat="1" ht="17.25" customHeight="1" x14ac:dyDescent="0.25">
      <c r="A3" s="533" t="s">
        <v>280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3"/>
      <c r="AO3" s="533"/>
      <c r="AP3" s="533"/>
      <c r="AQ3" s="533"/>
      <c r="AR3" s="533"/>
      <c r="AS3" s="533"/>
      <c r="AT3" s="533"/>
      <c r="AU3" s="533"/>
      <c r="AV3" s="533"/>
      <c r="AW3" s="533"/>
      <c r="AX3" s="533"/>
      <c r="AY3" s="533"/>
      <c r="AZ3" s="378"/>
    </row>
    <row r="4" spans="1:52" s="97" customFormat="1" ht="24" customHeight="1" x14ac:dyDescent="0.25">
      <c r="A4" s="534" t="s">
        <v>368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534"/>
      <c r="AA4" s="534"/>
      <c r="AB4" s="534"/>
      <c r="AC4" s="534"/>
      <c r="AD4" s="534"/>
      <c r="AE4" s="534"/>
      <c r="AF4" s="534"/>
      <c r="AG4" s="534"/>
      <c r="AH4" s="534"/>
      <c r="AI4" s="534"/>
      <c r="AJ4" s="534"/>
      <c r="AK4" s="534"/>
      <c r="AL4" s="534"/>
      <c r="AM4" s="534"/>
      <c r="AN4" s="534"/>
      <c r="AO4" s="534"/>
      <c r="AP4" s="534"/>
      <c r="AQ4" s="534"/>
      <c r="AR4" s="534"/>
      <c r="AS4" s="534"/>
      <c r="AT4" s="534"/>
      <c r="AU4" s="534"/>
      <c r="AV4" s="534"/>
      <c r="AW4" s="534"/>
      <c r="AX4" s="534"/>
      <c r="AY4" s="534"/>
      <c r="AZ4" s="379"/>
    </row>
    <row r="5" spans="1:52" ht="16.5" thickBot="1" x14ac:dyDescent="0.3">
      <c r="A5" s="535" t="s">
        <v>461</v>
      </c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35"/>
      <c r="AG5" s="535"/>
      <c r="AH5" s="535"/>
      <c r="AI5" s="535"/>
      <c r="AJ5" s="535"/>
      <c r="AK5" s="535"/>
      <c r="AL5" s="535"/>
      <c r="AM5" s="111"/>
      <c r="AN5" s="111"/>
      <c r="AO5" s="111"/>
      <c r="AP5" s="111"/>
      <c r="AQ5" s="95"/>
      <c r="AR5" s="95"/>
      <c r="AS5" s="95"/>
      <c r="AT5" s="95"/>
      <c r="AU5" s="95"/>
      <c r="AV5" s="95"/>
      <c r="AW5" s="95"/>
      <c r="AX5" s="95"/>
      <c r="AY5" s="98" t="s">
        <v>257</v>
      </c>
      <c r="AZ5" s="380"/>
    </row>
    <row r="6" spans="1:52" ht="15" customHeight="1" x14ac:dyDescent="0.25">
      <c r="A6" s="536" t="s">
        <v>0</v>
      </c>
      <c r="B6" s="536" t="s">
        <v>265</v>
      </c>
      <c r="C6" s="536" t="s">
        <v>259</v>
      </c>
      <c r="D6" s="536" t="s">
        <v>40</v>
      </c>
      <c r="E6" s="536" t="s">
        <v>256</v>
      </c>
      <c r="F6" s="536"/>
      <c r="G6" s="536"/>
      <c r="H6" s="504" t="s">
        <v>255</v>
      </c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4"/>
      <c r="AO6" s="504"/>
      <c r="AP6" s="504"/>
      <c r="AQ6" s="504"/>
      <c r="AR6" s="504"/>
      <c r="AS6" s="504"/>
      <c r="AT6" s="504"/>
      <c r="AU6" s="504"/>
      <c r="AV6" s="504"/>
      <c r="AW6" s="504"/>
      <c r="AX6" s="504"/>
      <c r="AY6" s="495" t="s">
        <v>274</v>
      </c>
      <c r="AZ6" s="495" t="s">
        <v>406</v>
      </c>
    </row>
    <row r="7" spans="1:52" ht="28.5" customHeight="1" x14ac:dyDescent="0.25">
      <c r="A7" s="536"/>
      <c r="B7" s="536"/>
      <c r="C7" s="536"/>
      <c r="D7" s="536"/>
      <c r="E7" s="537" t="s">
        <v>434</v>
      </c>
      <c r="F7" s="537" t="s">
        <v>275</v>
      </c>
      <c r="G7" s="538" t="s">
        <v>19</v>
      </c>
      <c r="H7" s="539" t="s">
        <v>17</v>
      </c>
      <c r="I7" s="539"/>
      <c r="J7" s="539"/>
      <c r="K7" s="504" t="s">
        <v>18</v>
      </c>
      <c r="L7" s="504"/>
      <c r="M7" s="504"/>
      <c r="N7" s="539" t="s">
        <v>22</v>
      </c>
      <c r="O7" s="539"/>
      <c r="P7" s="539"/>
      <c r="Q7" s="504" t="s">
        <v>24</v>
      </c>
      <c r="R7" s="504"/>
      <c r="S7" s="504"/>
      <c r="T7" s="539" t="s">
        <v>25</v>
      </c>
      <c r="U7" s="539"/>
      <c r="V7" s="539"/>
      <c r="W7" s="504" t="s">
        <v>26</v>
      </c>
      <c r="X7" s="504"/>
      <c r="Y7" s="504"/>
      <c r="Z7" s="539" t="s">
        <v>28</v>
      </c>
      <c r="AA7" s="540"/>
      <c r="AB7" s="540"/>
      <c r="AC7" s="504" t="s">
        <v>29</v>
      </c>
      <c r="AD7" s="504"/>
      <c r="AE7" s="541"/>
      <c r="AF7" s="541"/>
      <c r="AG7" s="539" t="s">
        <v>30</v>
      </c>
      <c r="AH7" s="539"/>
      <c r="AI7" s="539"/>
      <c r="AJ7" s="540"/>
      <c r="AK7" s="540"/>
      <c r="AL7" s="504" t="s">
        <v>32</v>
      </c>
      <c r="AM7" s="504"/>
      <c r="AN7" s="504"/>
      <c r="AO7" s="541"/>
      <c r="AP7" s="541"/>
      <c r="AQ7" s="539" t="s">
        <v>33</v>
      </c>
      <c r="AR7" s="539"/>
      <c r="AS7" s="539"/>
      <c r="AT7" s="540"/>
      <c r="AU7" s="540"/>
      <c r="AV7" s="504" t="s">
        <v>34</v>
      </c>
      <c r="AW7" s="504"/>
      <c r="AX7" s="504"/>
      <c r="AY7" s="496"/>
      <c r="AZ7" s="496"/>
    </row>
    <row r="8" spans="1:52" ht="40.9" customHeight="1" x14ac:dyDescent="0.25">
      <c r="A8" s="536"/>
      <c r="B8" s="536"/>
      <c r="C8" s="536"/>
      <c r="D8" s="536"/>
      <c r="E8" s="537"/>
      <c r="F8" s="537"/>
      <c r="G8" s="538"/>
      <c r="H8" s="141" t="s">
        <v>20</v>
      </c>
      <c r="I8" s="141" t="s">
        <v>21</v>
      </c>
      <c r="J8" s="147" t="s">
        <v>19</v>
      </c>
      <c r="K8" s="142" t="s">
        <v>20</v>
      </c>
      <c r="L8" s="142" t="s">
        <v>21</v>
      </c>
      <c r="M8" s="148" t="s">
        <v>19</v>
      </c>
      <c r="N8" s="141" t="s">
        <v>20</v>
      </c>
      <c r="O8" s="141" t="s">
        <v>21</v>
      </c>
      <c r="P8" s="147" t="s">
        <v>19</v>
      </c>
      <c r="Q8" s="142" t="s">
        <v>20</v>
      </c>
      <c r="R8" s="142" t="s">
        <v>21</v>
      </c>
      <c r="S8" s="148" t="s">
        <v>19</v>
      </c>
      <c r="T8" s="141" t="s">
        <v>20</v>
      </c>
      <c r="U8" s="141" t="s">
        <v>21</v>
      </c>
      <c r="V8" s="147" t="s">
        <v>19</v>
      </c>
      <c r="W8" s="142" t="s">
        <v>20</v>
      </c>
      <c r="X8" s="142" t="s">
        <v>21</v>
      </c>
      <c r="Y8" s="148" t="s">
        <v>19</v>
      </c>
      <c r="Z8" s="141" t="s">
        <v>20</v>
      </c>
      <c r="AA8" s="141" t="s">
        <v>21</v>
      </c>
      <c r="AB8" s="147" t="s">
        <v>19</v>
      </c>
      <c r="AC8" s="142" t="s">
        <v>20</v>
      </c>
      <c r="AD8" s="142" t="s">
        <v>21</v>
      </c>
      <c r="AE8" s="142" t="s">
        <v>21</v>
      </c>
      <c r="AF8" s="148" t="s">
        <v>19</v>
      </c>
      <c r="AG8" s="141" t="s">
        <v>20</v>
      </c>
      <c r="AH8" s="141" t="s">
        <v>21</v>
      </c>
      <c r="AI8" s="147" t="s">
        <v>19</v>
      </c>
      <c r="AJ8" s="141" t="s">
        <v>21</v>
      </c>
      <c r="AK8" s="147" t="s">
        <v>19</v>
      </c>
      <c r="AL8" s="142" t="s">
        <v>20</v>
      </c>
      <c r="AM8" s="142" t="s">
        <v>21</v>
      </c>
      <c r="AN8" s="148" t="s">
        <v>19</v>
      </c>
      <c r="AO8" s="142" t="s">
        <v>21</v>
      </c>
      <c r="AP8" s="148" t="s">
        <v>19</v>
      </c>
      <c r="AQ8" s="141" t="s">
        <v>20</v>
      </c>
      <c r="AR8" s="141" t="s">
        <v>21</v>
      </c>
      <c r="AS8" s="147" t="s">
        <v>19</v>
      </c>
      <c r="AT8" s="141" t="s">
        <v>21</v>
      </c>
      <c r="AU8" s="147" t="s">
        <v>19</v>
      </c>
      <c r="AV8" s="142" t="s">
        <v>20</v>
      </c>
      <c r="AW8" s="142" t="s">
        <v>21</v>
      </c>
      <c r="AX8" s="148" t="s">
        <v>19</v>
      </c>
      <c r="AY8" s="497"/>
      <c r="AZ8" s="497"/>
    </row>
    <row r="9" spans="1:52" s="99" customFormat="1" x14ac:dyDescent="0.25">
      <c r="A9" s="149">
        <v>1</v>
      </c>
      <c r="B9" s="149">
        <v>2</v>
      </c>
      <c r="C9" s="149">
        <v>3</v>
      </c>
      <c r="D9" s="149">
        <v>4</v>
      </c>
      <c r="E9" s="150">
        <v>5</v>
      </c>
      <c r="F9" s="150">
        <v>6</v>
      </c>
      <c r="G9" s="151">
        <v>7</v>
      </c>
      <c r="H9" s="152">
        <v>8</v>
      </c>
      <c r="I9" s="152">
        <v>9</v>
      </c>
      <c r="J9" s="153">
        <v>10</v>
      </c>
      <c r="K9" s="149">
        <v>11</v>
      </c>
      <c r="L9" s="149">
        <v>12</v>
      </c>
      <c r="M9" s="154">
        <v>13</v>
      </c>
      <c r="N9" s="152">
        <v>14</v>
      </c>
      <c r="O9" s="152">
        <v>15</v>
      </c>
      <c r="P9" s="153">
        <v>16</v>
      </c>
      <c r="Q9" s="149">
        <v>17</v>
      </c>
      <c r="R9" s="149">
        <v>18</v>
      </c>
      <c r="S9" s="154">
        <v>19</v>
      </c>
      <c r="T9" s="152">
        <v>20</v>
      </c>
      <c r="U9" s="152">
        <v>21</v>
      </c>
      <c r="V9" s="153">
        <v>22</v>
      </c>
      <c r="W9" s="149">
        <v>23</v>
      </c>
      <c r="X9" s="149">
        <v>24</v>
      </c>
      <c r="Y9" s="154">
        <v>25</v>
      </c>
      <c r="Z9" s="152">
        <v>26</v>
      </c>
      <c r="AA9" s="152">
        <v>27</v>
      </c>
      <c r="AB9" s="153">
        <v>28</v>
      </c>
      <c r="AC9" s="149">
        <v>29</v>
      </c>
      <c r="AD9" s="149">
        <v>30</v>
      </c>
      <c r="AE9" s="149">
        <v>30</v>
      </c>
      <c r="AF9" s="154">
        <v>31</v>
      </c>
      <c r="AG9" s="152">
        <v>32</v>
      </c>
      <c r="AH9" s="152">
        <v>33</v>
      </c>
      <c r="AI9" s="153">
        <v>34</v>
      </c>
      <c r="AJ9" s="152">
        <v>33</v>
      </c>
      <c r="AK9" s="153">
        <v>34</v>
      </c>
      <c r="AL9" s="149">
        <v>35</v>
      </c>
      <c r="AM9" s="149">
        <v>36</v>
      </c>
      <c r="AN9" s="154">
        <v>37</v>
      </c>
      <c r="AO9" s="149">
        <v>36</v>
      </c>
      <c r="AP9" s="154">
        <v>37</v>
      </c>
      <c r="AQ9" s="152">
        <v>38</v>
      </c>
      <c r="AR9" s="152">
        <v>39</v>
      </c>
      <c r="AS9" s="153">
        <v>40</v>
      </c>
      <c r="AT9" s="152">
        <v>39</v>
      </c>
      <c r="AU9" s="153">
        <v>40</v>
      </c>
      <c r="AV9" s="149">
        <v>41</v>
      </c>
      <c r="AW9" s="149">
        <v>42</v>
      </c>
      <c r="AX9" s="154">
        <v>43</v>
      </c>
      <c r="AY9" s="143">
        <v>44</v>
      </c>
      <c r="AZ9" s="143">
        <v>44</v>
      </c>
    </row>
    <row r="10" spans="1:52" ht="19.5" customHeight="1" x14ac:dyDescent="0.25">
      <c r="A10" s="519" t="s">
        <v>273</v>
      </c>
      <c r="B10" s="519"/>
      <c r="C10" s="519"/>
      <c r="D10" s="181" t="s">
        <v>258</v>
      </c>
      <c r="E10" s="302">
        <f>H10+K10+N10+Q10+T10+W10+Z10+AC10+AG10+AL10+AQ10+AV10</f>
        <v>74086.099999999991</v>
      </c>
      <c r="F10" s="302">
        <f>F11+F12</f>
        <v>49789.23122999999</v>
      </c>
      <c r="G10" s="183">
        <f>F10/E10*100</f>
        <v>67.204551501563714</v>
      </c>
      <c r="H10" s="291">
        <f>H11+H12</f>
        <v>0</v>
      </c>
      <c r="I10" s="291">
        <f>I11+I12</f>
        <v>0</v>
      </c>
      <c r="J10" s="291"/>
      <c r="K10" s="292">
        <f>K11+K12</f>
        <v>3000</v>
      </c>
      <c r="L10" s="292">
        <f>L11+L12</f>
        <v>3000</v>
      </c>
      <c r="M10" s="292"/>
      <c r="N10" s="291">
        <f>N11+N12</f>
        <v>10389.811169999999</v>
      </c>
      <c r="O10" s="291">
        <f>O11+O12</f>
        <v>10389.811169999999</v>
      </c>
      <c r="P10" s="291"/>
      <c r="Q10" s="292">
        <f>Q11+Q12</f>
        <v>8389.07</v>
      </c>
      <c r="R10" s="292">
        <f>R11+R12</f>
        <v>9725.476999999999</v>
      </c>
      <c r="S10" s="292"/>
      <c r="T10" s="291">
        <f>T11+T12</f>
        <v>5042.9699999999993</v>
      </c>
      <c r="U10" s="291">
        <f>U11+U12</f>
        <v>3869.6250600000003</v>
      </c>
      <c r="V10" s="291"/>
      <c r="W10" s="292">
        <f>W11+W12</f>
        <v>4389.07</v>
      </c>
      <c r="X10" s="292">
        <f t="shared" ref="X10" si="0">X11+X12</f>
        <v>8764.83</v>
      </c>
      <c r="Y10" s="292"/>
      <c r="Z10" s="291">
        <f>Z11+Z12</f>
        <v>9189.07</v>
      </c>
      <c r="AA10" s="291">
        <f>AA11+AA12</f>
        <v>4931.2309999999998</v>
      </c>
      <c r="AB10" s="291"/>
      <c r="AC10" s="292">
        <f>AC11+AC12</f>
        <v>4389.07</v>
      </c>
      <c r="AD10" s="292" t="e">
        <f t="shared" ref="AD10:AE10" si="1">AD11+AD12</f>
        <v>#REF!</v>
      </c>
      <c r="AE10" s="292">
        <f t="shared" si="1"/>
        <v>9108.2569999999996</v>
      </c>
      <c r="AF10" s="292"/>
      <c r="AG10" s="291">
        <f>AG11+AG12</f>
        <v>6726.5186100000001</v>
      </c>
      <c r="AH10" s="291" t="e">
        <f>AH11+AH12</f>
        <v>#REF!</v>
      </c>
      <c r="AI10" s="291"/>
      <c r="AJ10" s="291">
        <f>AJ11+AJ12</f>
        <v>0</v>
      </c>
      <c r="AK10" s="291"/>
      <c r="AL10" s="292">
        <f>AL11+AL12</f>
        <v>9055.9739999999983</v>
      </c>
      <c r="AM10" s="292" t="e">
        <f t="shared" ref="AM10" si="2">AM11+AM12</f>
        <v>#REF!</v>
      </c>
      <c r="AN10" s="292" t="e">
        <f t="shared" ref="AN10:AO10" si="3">AN11+AN12</f>
        <v>#REF!</v>
      </c>
      <c r="AO10" s="292">
        <f t="shared" si="3"/>
        <v>0</v>
      </c>
      <c r="AP10" s="292"/>
      <c r="AQ10" s="291">
        <f>AQ11+AQ12</f>
        <v>8710.2522200000003</v>
      </c>
      <c r="AR10" s="291">
        <f>AR11+AR12</f>
        <v>0</v>
      </c>
      <c r="AS10" s="291"/>
      <c r="AT10" s="291">
        <f>AT11+AT12</f>
        <v>0</v>
      </c>
      <c r="AU10" s="291"/>
      <c r="AV10" s="292">
        <f>AV11+AV12</f>
        <v>4804.2939999999999</v>
      </c>
      <c r="AW10" s="292">
        <f t="shared" ref="AW10" si="4">AW11+AW12</f>
        <v>0</v>
      </c>
      <c r="AX10" s="304"/>
      <c r="AY10" s="516"/>
      <c r="AZ10" s="381"/>
    </row>
    <row r="11" spans="1:52" ht="40.5" customHeight="1" x14ac:dyDescent="0.25">
      <c r="A11" s="519"/>
      <c r="B11" s="519"/>
      <c r="C11" s="519"/>
      <c r="D11" s="188" t="s">
        <v>2</v>
      </c>
      <c r="E11" s="302">
        <f>H11+K11+N11+Q11+T11+W11+Z11+AC11+AG11+AL11+AQ11+AV11</f>
        <v>56074.6</v>
      </c>
      <c r="F11" s="302">
        <f>F69+F118</f>
        <v>37700.446999999993</v>
      </c>
      <c r="G11" s="183">
        <f>F11/E11*100</f>
        <v>67.232663273567709</v>
      </c>
      <c r="H11" s="291">
        <f>H69+H118</f>
        <v>0</v>
      </c>
      <c r="I11" s="291">
        <f>I69+I118</f>
        <v>0</v>
      </c>
      <c r="J11" s="291"/>
      <c r="K11" s="292">
        <f>K69+K118</f>
        <v>0</v>
      </c>
      <c r="L11" s="292">
        <f>L69+L118</f>
        <v>0</v>
      </c>
      <c r="M11" s="292"/>
      <c r="N11" s="291">
        <f>N69+N118</f>
        <v>9839.1759999999995</v>
      </c>
      <c r="O11" s="291">
        <f>O69+O118</f>
        <v>9839.1759999999995</v>
      </c>
      <c r="P11" s="291"/>
      <c r="Q11" s="292">
        <f>Q69+Q118</f>
        <v>4389.07</v>
      </c>
      <c r="R11" s="292">
        <f>R69+R118</f>
        <v>5725.4769999999999</v>
      </c>
      <c r="S11" s="292"/>
      <c r="T11" s="291">
        <f>T69+T118</f>
        <v>4889.07</v>
      </c>
      <c r="U11" s="291">
        <f>U69+U118</f>
        <v>3631.4760000000001</v>
      </c>
      <c r="V11" s="291"/>
      <c r="W11" s="292">
        <f>W69+W118</f>
        <v>4389.07</v>
      </c>
      <c r="X11" s="292">
        <f>X69+X118</f>
        <v>4464.83</v>
      </c>
      <c r="Y11" s="292"/>
      <c r="Z11" s="291">
        <f>Z69+Z118</f>
        <v>4889.07</v>
      </c>
      <c r="AA11" s="291">
        <f>AA69+AA118</f>
        <v>4931.2309999999998</v>
      </c>
      <c r="AB11" s="291"/>
      <c r="AC11" s="292">
        <f>AC69+AC118</f>
        <v>4389.07</v>
      </c>
      <c r="AD11" s="292" t="e">
        <f>AD69+AD118</f>
        <v>#REF!</v>
      </c>
      <c r="AE11" s="292">
        <f>AE69+AE118</f>
        <v>9108.2569999999996</v>
      </c>
      <c r="AF11" s="292"/>
      <c r="AG11" s="291">
        <f>AG69+AG118</f>
        <v>5815.37</v>
      </c>
      <c r="AH11" s="291" t="e">
        <f>AH69+AH118</f>
        <v>#REF!</v>
      </c>
      <c r="AI11" s="291" t="e">
        <f>AI69+AI118</f>
        <v>#REF!</v>
      </c>
      <c r="AJ11" s="291">
        <f>AJ69+AJ118</f>
        <v>0</v>
      </c>
      <c r="AK11" s="291"/>
      <c r="AL11" s="292">
        <f t="shared" ref="AL11:AO11" si="5">AL69+AL118</f>
        <v>4889.0739999999996</v>
      </c>
      <c r="AM11" s="292" t="e">
        <f t="shared" si="5"/>
        <v>#REF!</v>
      </c>
      <c r="AN11" s="292" t="e">
        <f t="shared" si="5"/>
        <v>#REF!</v>
      </c>
      <c r="AO11" s="292">
        <f t="shared" si="5"/>
        <v>0</v>
      </c>
      <c r="AP11" s="292"/>
      <c r="AQ11" s="291">
        <f>AQ69+AQ118</f>
        <v>8388.23</v>
      </c>
      <c r="AR11" s="291">
        <f>AR69+AR118</f>
        <v>0</v>
      </c>
      <c r="AS11" s="291">
        <f>AS69+AS118</f>
        <v>0</v>
      </c>
      <c r="AT11" s="291">
        <f>AT69+AT118</f>
        <v>0</v>
      </c>
      <c r="AU11" s="291"/>
      <c r="AV11" s="292">
        <f>AV69+AV118</f>
        <v>4197.3999999999996</v>
      </c>
      <c r="AW11" s="292">
        <f>AW69+AW118</f>
        <v>0</v>
      </c>
      <c r="AX11" s="292"/>
      <c r="AY11" s="517"/>
      <c r="AZ11" s="500"/>
    </row>
    <row r="12" spans="1:52" ht="33" customHeight="1" x14ac:dyDescent="0.25">
      <c r="A12" s="519"/>
      <c r="B12" s="519"/>
      <c r="C12" s="519"/>
      <c r="D12" s="188" t="s">
        <v>43</v>
      </c>
      <c r="E12" s="302">
        <f>E70+E119+E127</f>
        <v>18011.5</v>
      </c>
      <c r="F12" s="302">
        <f>F70+F119+F127</f>
        <v>12088.784229999999</v>
      </c>
      <c r="G12" s="183">
        <f>F12/E12*100</f>
        <v>67.117032062848736</v>
      </c>
      <c r="H12" s="291">
        <f>H70+H119+H127</f>
        <v>0</v>
      </c>
      <c r="I12" s="291">
        <f>I70+I119+I127</f>
        <v>0</v>
      </c>
      <c r="J12" s="291"/>
      <c r="K12" s="292">
        <f>K70+K119+K127</f>
        <v>3000</v>
      </c>
      <c r="L12" s="292">
        <f>L70+L119+L127</f>
        <v>3000</v>
      </c>
      <c r="M12" s="292"/>
      <c r="N12" s="291">
        <f>N70+N119+N127</f>
        <v>550.63517000000002</v>
      </c>
      <c r="O12" s="291">
        <f>O70+O119+O127</f>
        <v>550.63517000000002</v>
      </c>
      <c r="P12" s="291"/>
      <c r="Q12" s="292">
        <f>Q70+Q119+Q127</f>
        <v>4000</v>
      </c>
      <c r="R12" s="292">
        <f>R70+R119+R127</f>
        <v>4000</v>
      </c>
      <c r="S12" s="292"/>
      <c r="T12" s="291">
        <f>T70+T119+T127</f>
        <v>153.9</v>
      </c>
      <c r="U12" s="291">
        <f>U70+U119+U127</f>
        <v>238.14906000000002</v>
      </c>
      <c r="V12" s="291"/>
      <c r="W12" s="292">
        <f>W70+W119+W127</f>
        <v>0</v>
      </c>
      <c r="X12" s="292">
        <f>X70+X119+X127</f>
        <v>4300</v>
      </c>
      <c r="Y12" s="292"/>
      <c r="Z12" s="291">
        <f>Z70+Z119+Z127</f>
        <v>4300</v>
      </c>
      <c r="AA12" s="291">
        <f>AA70+AA119+AA127</f>
        <v>0</v>
      </c>
      <c r="AB12" s="291"/>
      <c r="AC12" s="292">
        <f>AC70+AC119+AC127</f>
        <v>0</v>
      </c>
      <c r="AD12" s="292" t="e">
        <f>AD70+AD119+AD127</f>
        <v>#REF!</v>
      </c>
      <c r="AE12" s="292">
        <f>AE70+AE119+AE127</f>
        <v>0</v>
      </c>
      <c r="AF12" s="292"/>
      <c r="AG12" s="291">
        <f t="shared" ref="AG12:AJ12" si="6">AG70+AG119+AG127</f>
        <v>911.14860999999996</v>
      </c>
      <c r="AH12" s="291" t="e">
        <f t="shared" si="6"/>
        <v>#REF!</v>
      </c>
      <c r="AI12" s="291" t="e">
        <f t="shared" si="6"/>
        <v>#REF!</v>
      </c>
      <c r="AJ12" s="291">
        <f t="shared" si="6"/>
        <v>0</v>
      </c>
      <c r="AK12" s="291"/>
      <c r="AL12" s="292">
        <f t="shared" ref="AL12:AO12" si="7">AL70+AL119+AL127</f>
        <v>4166.8999999999996</v>
      </c>
      <c r="AM12" s="292" t="e">
        <f t="shared" si="7"/>
        <v>#REF!</v>
      </c>
      <c r="AN12" s="292" t="e">
        <f t="shared" si="7"/>
        <v>#REF!</v>
      </c>
      <c r="AO12" s="292">
        <f t="shared" si="7"/>
        <v>0</v>
      </c>
      <c r="AP12" s="292"/>
      <c r="AQ12" s="291">
        <f t="shared" ref="AQ12:AT12" si="8">AQ70+AQ119+AQ127</f>
        <v>322.02222</v>
      </c>
      <c r="AR12" s="291">
        <f t="shared" si="8"/>
        <v>0</v>
      </c>
      <c r="AS12" s="291">
        <f t="shared" si="8"/>
        <v>0</v>
      </c>
      <c r="AT12" s="291">
        <f t="shared" si="8"/>
        <v>0</v>
      </c>
      <c r="AU12" s="291"/>
      <c r="AV12" s="292">
        <f>AV70+AV119+AV127</f>
        <v>606.89400000000001</v>
      </c>
      <c r="AW12" s="292">
        <f>AW70+AW119+AW127</f>
        <v>0</v>
      </c>
      <c r="AX12" s="292"/>
      <c r="AY12" s="517"/>
      <c r="AZ12" s="501"/>
    </row>
    <row r="13" spans="1:52" ht="49.5" hidden="1" customHeight="1" x14ac:dyDescent="0.2">
      <c r="A13" s="519"/>
      <c r="B13" s="519"/>
      <c r="C13" s="519"/>
      <c r="D13" s="191" t="s">
        <v>304</v>
      </c>
      <c r="E13" s="302">
        <f>E120</f>
        <v>0</v>
      </c>
      <c r="F13" s="302">
        <f>F75</f>
        <v>0</v>
      </c>
      <c r="G13" s="183" t="e">
        <f>F13/E13*100</f>
        <v>#DIV/0!</v>
      </c>
      <c r="H13" s="291">
        <f>H136</f>
        <v>0</v>
      </c>
      <c r="I13" s="291">
        <f>I136</f>
        <v>0</v>
      </c>
      <c r="J13" s="291"/>
      <c r="K13" s="292">
        <f>K136</f>
        <v>0</v>
      </c>
      <c r="L13" s="292">
        <f>L75</f>
        <v>0</v>
      </c>
      <c r="M13" s="292"/>
      <c r="N13" s="291">
        <f>N136</f>
        <v>0</v>
      </c>
      <c r="O13" s="291">
        <f>O75</f>
        <v>0</v>
      </c>
      <c r="P13" s="291"/>
      <c r="Q13" s="292">
        <f>Q136</f>
        <v>0</v>
      </c>
      <c r="R13" s="292">
        <f>R75</f>
        <v>0</v>
      </c>
      <c r="S13" s="292"/>
      <c r="T13" s="291">
        <f>T136</f>
        <v>0</v>
      </c>
      <c r="U13" s="291">
        <f>U75</f>
        <v>0</v>
      </c>
      <c r="V13" s="291"/>
      <c r="W13" s="292">
        <f>W136</f>
        <v>0</v>
      </c>
      <c r="X13" s="292">
        <f>X75</f>
        <v>0</v>
      </c>
      <c r="Y13" s="292"/>
      <c r="Z13" s="291">
        <f>Z136</f>
        <v>0</v>
      </c>
      <c r="AA13" s="291">
        <f t="shared" ref="AA13" si="9">AA75</f>
        <v>0</v>
      </c>
      <c r="AB13" s="291"/>
      <c r="AC13" s="292">
        <f>AC136</f>
        <v>0</v>
      </c>
      <c r="AD13" s="292">
        <f t="shared" ref="AD13:AE13" si="10">AD75</f>
        <v>0</v>
      </c>
      <c r="AE13" s="292">
        <f t="shared" si="10"/>
        <v>0</v>
      </c>
      <c r="AF13" s="292"/>
      <c r="AG13" s="291">
        <f>AG136</f>
        <v>0</v>
      </c>
      <c r="AH13" s="291">
        <f t="shared" ref="AH13:AJ13" si="11">AH75</f>
        <v>0</v>
      </c>
      <c r="AI13" s="291">
        <f t="shared" si="11"/>
        <v>0</v>
      </c>
      <c r="AJ13" s="291">
        <f t="shared" si="11"/>
        <v>0</v>
      </c>
      <c r="AK13" s="291"/>
      <c r="AL13" s="292">
        <f>AL136</f>
        <v>0</v>
      </c>
      <c r="AM13" s="292">
        <f t="shared" ref="AM13:AO13" si="12">AM75</f>
        <v>0</v>
      </c>
      <c r="AN13" s="292">
        <f t="shared" si="12"/>
        <v>0</v>
      </c>
      <c r="AO13" s="292">
        <f t="shared" si="12"/>
        <v>0</v>
      </c>
      <c r="AP13" s="292"/>
      <c r="AQ13" s="291">
        <f>AQ136</f>
        <v>0</v>
      </c>
      <c r="AR13" s="291">
        <f t="shared" ref="AR13:AT13" si="13">AR75</f>
        <v>0</v>
      </c>
      <c r="AS13" s="291">
        <f t="shared" si="13"/>
        <v>0</v>
      </c>
      <c r="AT13" s="291">
        <f t="shared" si="13"/>
        <v>0</v>
      </c>
      <c r="AU13" s="291"/>
      <c r="AV13" s="292">
        <f>AV136</f>
        <v>0</v>
      </c>
      <c r="AW13" s="292">
        <f>AW75</f>
        <v>0</v>
      </c>
      <c r="AX13" s="292"/>
      <c r="AY13" s="517"/>
      <c r="AZ13" s="501"/>
    </row>
    <row r="14" spans="1:52" ht="17.25" hidden="1" customHeight="1" x14ac:dyDescent="0.25">
      <c r="A14" s="505" t="s">
        <v>272</v>
      </c>
      <c r="B14" s="506"/>
      <c r="C14" s="507"/>
      <c r="D14" s="144" t="s">
        <v>41</v>
      </c>
      <c r="E14" s="192"/>
      <c r="F14" s="193"/>
      <c r="G14" s="194"/>
      <c r="H14" s="195"/>
      <c r="I14" s="196"/>
      <c r="J14" s="197"/>
      <c r="K14" s="198"/>
      <c r="L14" s="199"/>
      <c r="M14" s="187"/>
      <c r="N14" s="196"/>
      <c r="O14" s="196"/>
      <c r="P14" s="197"/>
      <c r="Q14" s="198"/>
      <c r="R14" s="198"/>
      <c r="S14" s="187"/>
      <c r="T14" s="196"/>
      <c r="U14" s="196"/>
      <c r="V14" s="197"/>
      <c r="W14" s="198"/>
      <c r="X14" s="198"/>
      <c r="Y14" s="187"/>
      <c r="Z14" s="196"/>
      <c r="AA14" s="202"/>
      <c r="AB14" s="197"/>
      <c r="AC14" s="199"/>
      <c r="AD14" s="203"/>
      <c r="AE14" s="187"/>
      <c r="AF14" s="187"/>
      <c r="AG14" s="204"/>
      <c r="AH14" s="200"/>
      <c r="AI14" s="201"/>
      <c r="AJ14" s="197"/>
      <c r="AK14" s="197"/>
      <c r="AL14" s="205"/>
      <c r="AM14" s="203"/>
      <c r="AN14" s="206"/>
      <c r="AO14" s="187"/>
      <c r="AP14" s="187"/>
      <c r="AQ14" s="207"/>
      <c r="AR14" s="208"/>
      <c r="AS14" s="209"/>
      <c r="AT14" s="197"/>
      <c r="AU14" s="197"/>
      <c r="AV14" s="199"/>
      <c r="AW14" s="187"/>
      <c r="AX14" s="187"/>
      <c r="AY14" s="518"/>
      <c r="AZ14" s="501"/>
    </row>
    <row r="15" spans="1:52" ht="31.15" hidden="1" customHeight="1" x14ac:dyDescent="0.25">
      <c r="A15" s="508"/>
      <c r="B15" s="509"/>
      <c r="C15" s="510"/>
      <c r="D15" s="210" t="s">
        <v>2</v>
      </c>
      <c r="E15" s="211"/>
      <c r="F15" s="212"/>
      <c r="G15" s="213"/>
      <c r="H15" s="214"/>
      <c r="I15" s="215"/>
      <c r="J15" s="216"/>
      <c r="K15" s="217"/>
      <c r="L15" s="218"/>
      <c r="M15" s="219"/>
      <c r="N15" s="215"/>
      <c r="O15" s="215"/>
      <c r="P15" s="216"/>
      <c r="Q15" s="217"/>
      <c r="R15" s="217"/>
      <c r="S15" s="219"/>
      <c r="T15" s="215"/>
      <c r="U15" s="215"/>
      <c r="V15" s="216"/>
      <c r="W15" s="217"/>
      <c r="X15" s="217"/>
      <c r="Y15" s="219"/>
      <c r="Z15" s="215"/>
      <c r="AA15" s="222"/>
      <c r="AB15" s="216"/>
      <c r="AC15" s="218"/>
      <c r="AD15" s="223"/>
      <c r="AE15" s="219"/>
      <c r="AF15" s="219"/>
      <c r="AG15" s="224"/>
      <c r="AH15" s="220"/>
      <c r="AI15" s="221"/>
      <c r="AJ15" s="216"/>
      <c r="AK15" s="216"/>
      <c r="AL15" s="225"/>
      <c r="AM15" s="223"/>
      <c r="AN15" s="226"/>
      <c r="AO15" s="219"/>
      <c r="AP15" s="219"/>
      <c r="AQ15" s="227"/>
      <c r="AR15" s="220"/>
      <c r="AS15" s="228"/>
      <c r="AT15" s="216"/>
      <c r="AU15" s="216"/>
      <c r="AV15" s="223"/>
      <c r="AW15" s="219"/>
      <c r="AX15" s="219"/>
      <c r="AY15" s="518"/>
      <c r="AZ15" s="501"/>
    </row>
    <row r="16" spans="1:52" ht="34.5" hidden="1" customHeight="1" x14ac:dyDescent="0.25">
      <c r="A16" s="508"/>
      <c r="B16" s="509"/>
      <c r="C16" s="510"/>
      <c r="D16" s="229" t="s">
        <v>43</v>
      </c>
      <c r="E16" s="211"/>
      <c r="F16" s="212"/>
      <c r="G16" s="213"/>
      <c r="H16" s="230"/>
      <c r="I16" s="231"/>
      <c r="J16" s="232"/>
      <c r="K16" s="233"/>
      <c r="L16" s="234"/>
      <c r="M16" s="235"/>
      <c r="N16" s="231"/>
      <c r="O16" s="231"/>
      <c r="P16" s="232"/>
      <c r="Q16" s="233"/>
      <c r="R16" s="233"/>
      <c r="S16" s="235"/>
      <c r="T16" s="231"/>
      <c r="U16" s="231"/>
      <c r="V16" s="232"/>
      <c r="W16" s="233"/>
      <c r="X16" s="233"/>
      <c r="Y16" s="235"/>
      <c r="Z16" s="231"/>
      <c r="AA16" s="238"/>
      <c r="AB16" s="232"/>
      <c r="AC16" s="234"/>
      <c r="AD16" s="239"/>
      <c r="AE16" s="235"/>
      <c r="AF16" s="235"/>
      <c r="AG16" s="240"/>
      <c r="AH16" s="236"/>
      <c r="AI16" s="237"/>
      <c r="AJ16" s="232"/>
      <c r="AK16" s="232"/>
      <c r="AL16" s="241"/>
      <c r="AM16" s="239"/>
      <c r="AN16" s="242"/>
      <c r="AO16" s="235"/>
      <c r="AP16" s="235"/>
      <c r="AQ16" s="243"/>
      <c r="AR16" s="244"/>
      <c r="AS16" s="245"/>
      <c r="AT16" s="232"/>
      <c r="AU16" s="232"/>
      <c r="AV16" s="239"/>
      <c r="AW16" s="235"/>
      <c r="AX16" s="235"/>
      <c r="AY16" s="518"/>
      <c r="AZ16" s="502"/>
    </row>
    <row r="17" spans="1:52" s="124" customFormat="1" ht="42" hidden="1" customHeight="1" x14ac:dyDescent="0.2">
      <c r="A17" s="511"/>
      <c r="B17" s="512"/>
      <c r="C17" s="513"/>
      <c r="D17" s="246" t="s">
        <v>266</v>
      </c>
      <c r="E17" s="183"/>
      <c r="F17" s="183"/>
      <c r="G17" s="247"/>
      <c r="H17" s="248"/>
      <c r="I17" s="185"/>
      <c r="J17" s="190"/>
      <c r="K17" s="186"/>
      <c r="L17" s="249"/>
      <c r="M17" s="189"/>
      <c r="N17" s="185"/>
      <c r="O17" s="185"/>
      <c r="P17" s="190"/>
      <c r="Q17" s="186"/>
      <c r="R17" s="186"/>
      <c r="S17" s="189"/>
      <c r="T17" s="185"/>
      <c r="U17" s="185"/>
      <c r="V17" s="190"/>
      <c r="W17" s="186"/>
      <c r="X17" s="186"/>
      <c r="Y17" s="189"/>
      <c r="Z17" s="185"/>
      <c r="AA17" s="252"/>
      <c r="AB17" s="190"/>
      <c r="AC17" s="249"/>
      <c r="AD17" s="253"/>
      <c r="AE17" s="189"/>
      <c r="AF17" s="189"/>
      <c r="AG17" s="254"/>
      <c r="AH17" s="250"/>
      <c r="AI17" s="251"/>
      <c r="AJ17" s="190"/>
      <c r="AK17" s="190"/>
      <c r="AL17" s="255"/>
      <c r="AM17" s="253"/>
      <c r="AN17" s="256"/>
      <c r="AO17" s="189"/>
      <c r="AP17" s="189"/>
      <c r="AQ17" s="257"/>
      <c r="AR17" s="258"/>
      <c r="AS17" s="259"/>
      <c r="AT17" s="190"/>
      <c r="AU17" s="190"/>
      <c r="AV17" s="253"/>
      <c r="AW17" s="189"/>
      <c r="AX17" s="189"/>
      <c r="AY17" s="518"/>
      <c r="AZ17" s="503"/>
    </row>
    <row r="18" spans="1:52" ht="27" hidden="1" customHeight="1" x14ac:dyDescent="0.25">
      <c r="A18" s="505" t="s">
        <v>270</v>
      </c>
      <c r="B18" s="522"/>
      <c r="C18" s="523"/>
      <c r="D18" s="144" t="s">
        <v>41</v>
      </c>
      <c r="E18" s="192"/>
      <c r="F18" s="193"/>
      <c r="G18" s="194"/>
      <c r="H18" s="195" t="s">
        <v>271</v>
      </c>
      <c r="I18" s="196" t="s">
        <v>271</v>
      </c>
      <c r="J18" s="195" t="s">
        <v>271</v>
      </c>
      <c r="K18" s="198" t="s">
        <v>271</v>
      </c>
      <c r="L18" s="260" t="s">
        <v>271</v>
      </c>
      <c r="M18" s="198" t="s">
        <v>271</v>
      </c>
      <c r="N18" s="195" t="s">
        <v>271</v>
      </c>
      <c r="O18" s="196" t="s">
        <v>271</v>
      </c>
      <c r="P18" s="195" t="s">
        <v>271</v>
      </c>
      <c r="Q18" s="198" t="s">
        <v>271</v>
      </c>
      <c r="R18" s="260" t="s">
        <v>271</v>
      </c>
      <c r="S18" s="198" t="s">
        <v>271</v>
      </c>
      <c r="T18" s="195" t="s">
        <v>271</v>
      </c>
      <c r="U18" s="196" t="s">
        <v>271</v>
      </c>
      <c r="V18" s="195" t="s">
        <v>271</v>
      </c>
      <c r="W18" s="198" t="s">
        <v>271</v>
      </c>
      <c r="X18" s="260" t="s">
        <v>271</v>
      </c>
      <c r="Y18" s="198" t="s">
        <v>271</v>
      </c>
      <c r="Z18" s="195" t="s">
        <v>271</v>
      </c>
      <c r="AA18" s="196" t="s">
        <v>271</v>
      </c>
      <c r="AB18" s="195" t="s">
        <v>271</v>
      </c>
      <c r="AC18" s="198" t="s">
        <v>271</v>
      </c>
      <c r="AD18" s="260" t="s">
        <v>271</v>
      </c>
      <c r="AE18" s="260" t="s">
        <v>271</v>
      </c>
      <c r="AF18" s="198" t="s">
        <v>271</v>
      </c>
      <c r="AG18" s="195" t="s">
        <v>271</v>
      </c>
      <c r="AH18" s="196" t="s">
        <v>271</v>
      </c>
      <c r="AI18" s="195" t="s">
        <v>271</v>
      </c>
      <c r="AJ18" s="196" t="s">
        <v>271</v>
      </c>
      <c r="AK18" s="195" t="s">
        <v>271</v>
      </c>
      <c r="AL18" s="198" t="s">
        <v>271</v>
      </c>
      <c r="AM18" s="260" t="s">
        <v>271</v>
      </c>
      <c r="AN18" s="198" t="s">
        <v>271</v>
      </c>
      <c r="AO18" s="260" t="s">
        <v>271</v>
      </c>
      <c r="AP18" s="198" t="s">
        <v>271</v>
      </c>
      <c r="AQ18" s="195" t="s">
        <v>271</v>
      </c>
      <c r="AR18" s="196" t="s">
        <v>271</v>
      </c>
      <c r="AS18" s="195" t="s">
        <v>271</v>
      </c>
      <c r="AT18" s="196" t="s">
        <v>271</v>
      </c>
      <c r="AU18" s="195" t="s">
        <v>271</v>
      </c>
      <c r="AV18" s="198" t="s">
        <v>271</v>
      </c>
      <c r="AW18" s="260" t="s">
        <v>271</v>
      </c>
      <c r="AX18" s="198" t="s">
        <v>271</v>
      </c>
      <c r="AY18" s="261"/>
      <c r="AZ18" s="503"/>
    </row>
    <row r="19" spans="1:52" ht="37.15" hidden="1" customHeight="1" x14ac:dyDescent="0.25">
      <c r="A19" s="524"/>
      <c r="B19" s="525"/>
      <c r="C19" s="526"/>
      <c r="D19" s="210" t="s">
        <v>2</v>
      </c>
      <c r="E19" s="211"/>
      <c r="F19" s="212"/>
      <c r="G19" s="213"/>
      <c r="H19" s="195" t="s">
        <v>271</v>
      </c>
      <c r="I19" s="196" t="s">
        <v>271</v>
      </c>
      <c r="J19" s="195" t="s">
        <v>271</v>
      </c>
      <c r="K19" s="198" t="s">
        <v>271</v>
      </c>
      <c r="L19" s="260" t="s">
        <v>271</v>
      </c>
      <c r="M19" s="198" t="s">
        <v>271</v>
      </c>
      <c r="N19" s="195" t="s">
        <v>271</v>
      </c>
      <c r="O19" s="196" t="s">
        <v>271</v>
      </c>
      <c r="P19" s="195" t="s">
        <v>271</v>
      </c>
      <c r="Q19" s="198" t="s">
        <v>271</v>
      </c>
      <c r="R19" s="260" t="s">
        <v>271</v>
      </c>
      <c r="S19" s="198" t="s">
        <v>271</v>
      </c>
      <c r="T19" s="195" t="s">
        <v>271</v>
      </c>
      <c r="U19" s="196" t="s">
        <v>271</v>
      </c>
      <c r="V19" s="195" t="s">
        <v>271</v>
      </c>
      <c r="W19" s="198" t="s">
        <v>271</v>
      </c>
      <c r="X19" s="260" t="s">
        <v>271</v>
      </c>
      <c r="Y19" s="198" t="s">
        <v>271</v>
      </c>
      <c r="Z19" s="195" t="s">
        <v>271</v>
      </c>
      <c r="AA19" s="196" t="s">
        <v>271</v>
      </c>
      <c r="AB19" s="195" t="s">
        <v>271</v>
      </c>
      <c r="AC19" s="198" t="s">
        <v>271</v>
      </c>
      <c r="AD19" s="260" t="s">
        <v>271</v>
      </c>
      <c r="AE19" s="260" t="s">
        <v>271</v>
      </c>
      <c r="AF19" s="198" t="s">
        <v>271</v>
      </c>
      <c r="AG19" s="195" t="s">
        <v>271</v>
      </c>
      <c r="AH19" s="196" t="s">
        <v>271</v>
      </c>
      <c r="AI19" s="195" t="s">
        <v>271</v>
      </c>
      <c r="AJ19" s="196" t="s">
        <v>271</v>
      </c>
      <c r="AK19" s="195" t="s">
        <v>271</v>
      </c>
      <c r="AL19" s="198" t="s">
        <v>271</v>
      </c>
      <c r="AM19" s="260" t="s">
        <v>271</v>
      </c>
      <c r="AN19" s="198" t="s">
        <v>271</v>
      </c>
      <c r="AO19" s="260" t="s">
        <v>271</v>
      </c>
      <c r="AP19" s="198" t="s">
        <v>271</v>
      </c>
      <c r="AQ19" s="195" t="s">
        <v>271</v>
      </c>
      <c r="AR19" s="196" t="s">
        <v>271</v>
      </c>
      <c r="AS19" s="195" t="s">
        <v>271</v>
      </c>
      <c r="AT19" s="196" t="s">
        <v>271</v>
      </c>
      <c r="AU19" s="195" t="s">
        <v>271</v>
      </c>
      <c r="AV19" s="198" t="s">
        <v>271</v>
      </c>
      <c r="AW19" s="260" t="s">
        <v>271</v>
      </c>
      <c r="AX19" s="198" t="s">
        <v>271</v>
      </c>
      <c r="AY19" s="261"/>
      <c r="AZ19" s="503"/>
    </row>
    <row r="20" spans="1:52" ht="36" hidden="1" customHeight="1" x14ac:dyDescent="0.25">
      <c r="A20" s="524"/>
      <c r="B20" s="525"/>
      <c r="C20" s="526"/>
      <c r="D20" s="229" t="s">
        <v>43</v>
      </c>
      <c r="E20" s="211"/>
      <c r="F20" s="212"/>
      <c r="G20" s="213"/>
      <c r="H20" s="195" t="s">
        <v>271</v>
      </c>
      <c r="I20" s="196" t="s">
        <v>271</v>
      </c>
      <c r="J20" s="195" t="s">
        <v>271</v>
      </c>
      <c r="K20" s="198" t="s">
        <v>271</v>
      </c>
      <c r="L20" s="260" t="s">
        <v>271</v>
      </c>
      <c r="M20" s="198" t="s">
        <v>271</v>
      </c>
      <c r="N20" s="195" t="s">
        <v>271</v>
      </c>
      <c r="O20" s="196" t="s">
        <v>271</v>
      </c>
      <c r="P20" s="195" t="s">
        <v>271</v>
      </c>
      <c r="Q20" s="198" t="s">
        <v>271</v>
      </c>
      <c r="R20" s="260" t="s">
        <v>271</v>
      </c>
      <c r="S20" s="198" t="s">
        <v>271</v>
      </c>
      <c r="T20" s="195" t="s">
        <v>271</v>
      </c>
      <c r="U20" s="196" t="s">
        <v>271</v>
      </c>
      <c r="V20" s="195" t="s">
        <v>271</v>
      </c>
      <c r="W20" s="198" t="s">
        <v>271</v>
      </c>
      <c r="X20" s="260" t="s">
        <v>271</v>
      </c>
      <c r="Y20" s="198" t="s">
        <v>271</v>
      </c>
      <c r="Z20" s="195" t="s">
        <v>271</v>
      </c>
      <c r="AA20" s="196" t="s">
        <v>271</v>
      </c>
      <c r="AB20" s="195" t="s">
        <v>271</v>
      </c>
      <c r="AC20" s="198" t="s">
        <v>271</v>
      </c>
      <c r="AD20" s="260" t="s">
        <v>271</v>
      </c>
      <c r="AE20" s="260" t="s">
        <v>271</v>
      </c>
      <c r="AF20" s="198" t="s">
        <v>271</v>
      </c>
      <c r="AG20" s="195" t="s">
        <v>271</v>
      </c>
      <c r="AH20" s="196" t="s">
        <v>271</v>
      </c>
      <c r="AI20" s="195" t="s">
        <v>271</v>
      </c>
      <c r="AJ20" s="196" t="s">
        <v>271</v>
      </c>
      <c r="AK20" s="195" t="s">
        <v>271</v>
      </c>
      <c r="AL20" s="198" t="s">
        <v>271</v>
      </c>
      <c r="AM20" s="260" t="s">
        <v>271</v>
      </c>
      <c r="AN20" s="198" t="s">
        <v>271</v>
      </c>
      <c r="AO20" s="260" t="s">
        <v>271</v>
      </c>
      <c r="AP20" s="198" t="s">
        <v>271</v>
      </c>
      <c r="AQ20" s="195" t="s">
        <v>271</v>
      </c>
      <c r="AR20" s="196" t="s">
        <v>271</v>
      </c>
      <c r="AS20" s="195" t="s">
        <v>271</v>
      </c>
      <c r="AT20" s="196" t="s">
        <v>271</v>
      </c>
      <c r="AU20" s="195" t="s">
        <v>271</v>
      </c>
      <c r="AV20" s="198" t="s">
        <v>271</v>
      </c>
      <c r="AW20" s="260" t="s">
        <v>271</v>
      </c>
      <c r="AX20" s="198" t="s">
        <v>271</v>
      </c>
      <c r="AY20" s="261"/>
      <c r="AZ20" s="503"/>
    </row>
    <row r="21" spans="1:52" ht="41.25" hidden="1" customHeight="1" x14ac:dyDescent="0.2">
      <c r="A21" s="527"/>
      <c r="B21" s="528"/>
      <c r="C21" s="529"/>
      <c r="D21" s="246" t="s">
        <v>266</v>
      </c>
      <c r="E21" s="183"/>
      <c r="F21" s="183"/>
      <c r="G21" s="247"/>
      <c r="H21" s="195" t="s">
        <v>271</v>
      </c>
      <c r="I21" s="196" t="s">
        <v>271</v>
      </c>
      <c r="J21" s="195" t="s">
        <v>271</v>
      </c>
      <c r="K21" s="198" t="s">
        <v>271</v>
      </c>
      <c r="L21" s="260" t="s">
        <v>271</v>
      </c>
      <c r="M21" s="198" t="s">
        <v>271</v>
      </c>
      <c r="N21" s="195" t="s">
        <v>271</v>
      </c>
      <c r="O21" s="196" t="s">
        <v>271</v>
      </c>
      <c r="P21" s="195" t="s">
        <v>271</v>
      </c>
      <c r="Q21" s="198" t="s">
        <v>271</v>
      </c>
      <c r="R21" s="260" t="s">
        <v>271</v>
      </c>
      <c r="S21" s="198" t="s">
        <v>271</v>
      </c>
      <c r="T21" s="195" t="s">
        <v>271</v>
      </c>
      <c r="U21" s="196" t="s">
        <v>271</v>
      </c>
      <c r="V21" s="195" t="s">
        <v>271</v>
      </c>
      <c r="W21" s="198" t="s">
        <v>271</v>
      </c>
      <c r="X21" s="260" t="s">
        <v>271</v>
      </c>
      <c r="Y21" s="198" t="s">
        <v>271</v>
      </c>
      <c r="Z21" s="195" t="s">
        <v>271</v>
      </c>
      <c r="AA21" s="196" t="s">
        <v>271</v>
      </c>
      <c r="AB21" s="195" t="s">
        <v>271</v>
      </c>
      <c r="AC21" s="198" t="s">
        <v>271</v>
      </c>
      <c r="AD21" s="260" t="s">
        <v>271</v>
      </c>
      <c r="AE21" s="260" t="s">
        <v>271</v>
      </c>
      <c r="AF21" s="198" t="s">
        <v>271</v>
      </c>
      <c r="AG21" s="195" t="s">
        <v>271</v>
      </c>
      <c r="AH21" s="196" t="s">
        <v>271</v>
      </c>
      <c r="AI21" s="195" t="s">
        <v>271</v>
      </c>
      <c r="AJ21" s="196" t="s">
        <v>271</v>
      </c>
      <c r="AK21" s="195" t="s">
        <v>271</v>
      </c>
      <c r="AL21" s="198" t="s">
        <v>271</v>
      </c>
      <c r="AM21" s="260" t="s">
        <v>271</v>
      </c>
      <c r="AN21" s="198" t="s">
        <v>271</v>
      </c>
      <c r="AO21" s="260" t="s">
        <v>271</v>
      </c>
      <c r="AP21" s="198" t="s">
        <v>271</v>
      </c>
      <c r="AQ21" s="195" t="s">
        <v>271</v>
      </c>
      <c r="AR21" s="196" t="s">
        <v>271</v>
      </c>
      <c r="AS21" s="195" t="s">
        <v>271</v>
      </c>
      <c r="AT21" s="196" t="s">
        <v>271</v>
      </c>
      <c r="AU21" s="195" t="s">
        <v>271</v>
      </c>
      <c r="AV21" s="198" t="s">
        <v>271</v>
      </c>
      <c r="AW21" s="260" t="s">
        <v>271</v>
      </c>
      <c r="AX21" s="198" t="s">
        <v>271</v>
      </c>
      <c r="AY21" s="261"/>
      <c r="AZ21" s="503"/>
    </row>
    <row r="22" spans="1:52" ht="30" hidden="1" customHeight="1" x14ac:dyDescent="0.25">
      <c r="A22" s="505" t="s">
        <v>270</v>
      </c>
      <c r="B22" s="522"/>
      <c r="C22" s="523"/>
      <c r="D22" s="144" t="s">
        <v>41</v>
      </c>
      <c r="E22" s="192"/>
      <c r="F22" s="193"/>
      <c r="G22" s="194"/>
      <c r="H22" s="195" t="s">
        <v>271</v>
      </c>
      <c r="I22" s="196" t="s">
        <v>271</v>
      </c>
      <c r="J22" s="195" t="s">
        <v>271</v>
      </c>
      <c r="K22" s="198" t="s">
        <v>271</v>
      </c>
      <c r="L22" s="260" t="s">
        <v>271</v>
      </c>
      <c r="M22" s="198" t="s">
        <v>271</v>
      </c>
      <c r="N22" s="195" t="s">
        <v>271</v>
      </c>
      <c r="O22" s="196" t="s">
        <v>271</v>
      </c>
      <c r="P22" s="195" t="s">
        <v>271</v>
      </c>
      <c r="Q22" s="198" t="s">
        <v>271</v>
      </c>
      <c r="R22" s="260" t="s">
        <v>271</v>
      </c>
      <c r="S22" s="198" t="s">
        <v>271</v>
      </c>
      <c r="T22" s="195" t="s">
        <v>271</v>
      </c>
      <c r="U22" s="196" t="s">
        <v>271</v>
      </c>
      <c r="V22" s="195" t="s">
        <v>271</v>
      </c>
      <c r="W22" s="198" t="s">
        <v>271</v>
      </c>
      <c r="X22" s="260" t="s">
        <v>271</v>
      </c>
      <c r="Y22" s="198" t="s">
        <v>271</v>
      </c>
      <c r="Z22" s="195" t="s">
        <v>271</v>
      </c>
      <c r="AA22" s="196" t="s">
        <v>271</v>
      </c>
      <c r="AB22" s="195" t="s">
        <v>271</v>
      </c>
      <c r="AC22" s="198" t="s">
        <v>271</v>
      </c>
      <c r="AD22" s="260" t="s">
        <v>271</v>
      </c>
      <c r="AE22" s="260" t="s">
        <v>271</v>
      </c>
      <c r="AF22" s="198" t="s">
        <v>271</v>
      </c>
      <c r="AG22" s="195" t="s">
        <v>271</v>
      </c>
      <c r="AH22" s="196" t="s">
        <v>271</v>
      </c>
      <c r="AI22" s="195" t="s">
        <v>271</v>
      </c>
      <c r="AJ22" s="196" t="s">
        <v>271</v>
      </c>
      <c r="AK22" s="195" t="s">
        <v>271</v>
      </c>
      <c r="AL22" s="198" t="s">
        <v>271</v>
      </c>
      <c r="AM22" s="260" t="s">
        <v>271</v>
      </c>
      <c r="AN22" s="198" t="s">
        <v>271</v>
      </c>
      <c r="AO22" s="260" t="s">
        <v>271</v>
      </c>
      <c r="AP22" s="198" t="s">
        <v>271</v>
      </c>
      <c r="AQ22" s="195" t="s">
        <v>271</v>
      </c>
      <c r="AR22" s="196" t="s">
        <v>271</v>
      </c>
      <c r="AS22" s="195" t="s">
        <v>271</v>
      </c>
      <c r="AT22" s="196" t="s">
        <v>271</v>
      </c>
      <c r="AU22" s="195" t="s">
        <v>271</v>
      </c>
      <c r="AV22" s="198" t="s">
        <v>271</v>
      </c>
      <c r="AW22" s="260" t="s">
        <v>271</v>
      </c>
      <c r="AX22" s="198" t="s">
        <v>271</v>
      </c>
      <c r="AY22" s="261"/>
      <c r="AZ22" s="503"/>
    </row>
    <row r="23" spans="1:52" ht="37.15" hidden="1" customHeight="1" x14ac:dyDescent="0.25">
      <c r="A23" s="524"/>
      <c r="B23" s="525"/>
      <c r="C23" s="526"/>
      <c r="D23" s="210" t="s">
        <v>2</v>
      </c>
      <c r="E23" s="211"/>
      <c r="F23" s="212"/>
      <c r="G23" s="213"/>
      <c r="H23" s="195" t="s">
        <v>271</v>
      </c>
      <c r="I23" s="196" t="s">
        <v>271</v>
      </c>
      <c r="J23" s="195" t="s">
        <v>271</v>
      </c>
      <c r="K23" s="198" t="s">
        <v>271</v>
      </c>
      <c r="L23" s="260" t="s">
        <v>271</v>
      </c>
      <c r="M23" s="198" t="s">
        <v>271</v>
      </c>
      <c r="N23" s="195" t="s">
        <v>271</v>
      </c>
      <c r="O23" s="196" t="s">
        <v>271</v>
      </c>
      <c r="P23" s="195" t="s">
        <v>271</v>
      </c>
      <c r="Q23" s="198" t="s">
        <v>271</v>
      </c>
      <c r="R23" s="260" t="s">
        <v>271</v>
      </c>
      <c r="S23" s="198" t="s">
        <v>271</v>
      </c>
      <c r="T23" s="195" t="s">
        <v>271</v>
      </c>
      <c r="U23" s="196" t="s">
        <v>271</v>
      </c>
      <c r="V23" s="195" t="s">
        <v>271</v>
      </c>
      <c r="W23" s="198" t="s">
        <v>271</v>
      </c>
      <c r="X23" s="260" t="s">
        <v>271</v>
      </c>
      <c r="Y23" s="198" t="s">
        <v>271</v>
      </c>
      <c r="Z23" s="195" t="s">
        <v>271</v>
      </c>
      <c r="AA23" s="196" t="s">
        <v>271</v>
      </c>
      <c r="AB23" s="195" t="s">
        <v>271</v>
      </c>
      <c r="AC23" s="198" t="s">
        <v>271</v>
      </c>
      <c r="AD23" s="260" t="s">
        <v>271</v>
      </c>
      <c r="AE23" s="260" t="s">
        <v>271</v>
      </c>
      <c r="AF23" s="198" t="s">
        <v>271</v>
      </c>
      <c r="AG23" s="195" t="s">
        <v>271</v>
      </c>
      <c r="AH23" s="196" t="s">
        <v>271</v>
      </c>
      <c r="AI23" s="195" t="s">
        <v>271</v>
      </c>
      <c r="AJ23" s="196" t="s">
        <v>271</v>
      </c>
      <c r="AK23" s="195" t="s">
        <v>271</v>
      </c>
      <c r="AL23" s="198" t="s">
        <v>271</v>
      </c>
      <c r="AM23" s="260" t="s">
        <v>271</v>
      </c>
      <c r="AN23" s="198" t="s">
        <v>271</v>
      </c>
      <c r="AO23" s="260" t="s">
        <v>271</v>
      </c>
      <c r="AP23" s="198" t="s">
        <v>271</v>
      </c>
      <c r="AQ23" s="195" t="s">
        <v>271</v>
      </c>
      <c r="AR23" s="196" t="s">
        <v>271</v>
      </c>
      <c r="AS23" s="195" t="s">
        <v>271</v>
      </c>
      <c r="AT23" s="196" t="s">
        <v>271</v>
      </c>
      <c r="AU23" s="195" t="s">
        <v>271</v>
      </c>
      <c r="AV23" s="198" t="s">
        <v>271</v>
      </c>
      <c r="AW23" s="260" t="s">
        <v>271</v>
      </c>
      <c r="AX23" s="198" t="s">
        <v>271</v>
      </c>
      <c r="AY23" s="261"/>
      <c r="AZ23" s="503"/>
    </row>
    <row r="24" spans="1:52" ht="29.25" hidden="1" customHeight="1" x14ac:dyDescent="0.25">
      <c r="A24" s="524"/>
      <c r="B24" s="525"/>
      <c r="C24" s="526"/>
      <c r="D24" s="229" t="s">
        <v>43</v>
      </c>
      <c r="E24" s="211"/>
      <c r="F24" s="212"/>
      <c r="G24" s="213"/>
      <c r="H24" s="195" t="s">
        <v>271</v>
      </c>
      <c r="I24" s="196" t="s">
        <v>271</v>
      </c>
      <c r="J24" s="195" t="s">
        <v>271</v>
      </c>
      <c r="K24" s="198" t="s">
        <v>271</v>
      </c>
      <c r="L24" s="260" t="s">
        <v>271</v>
      </c>
      <c r="M24" s="198" t="s">
        <v>271</v>
      </c>
      <c r="N24" s="195" t="s">
        <v>271</v>
      </c>
      <c r="O24" s="196" t="s">
        <v>271</v>
      </c>
      <c r="P24" s="195" t="s">
        <v>271</v>
      </c>
      <c r="Q24" s="198" t="s">
        <v>271</v>
      </c>
      <c r="R24" s="260" t="s">
        <v>271</v>
      </c>
      <c r="S24" s="198" t="s">
        <v>271</v>
      </c>
      <c r="T24" s="195" t="s">
        <v>271</v>
      </c>
      <c r="U24" s="196" t="s">
        <v>271</v>
      </c>
      <c r="V24" s="195" t="s">
        <v>271</v>
      </c>
      <c r="W24" s="198" t="s">
        <v>271</v>
      </c>
      <c r="X24" s="260" t="s">
        <v>271</v>
      </c>
      <c r="Y24" s="198" t="s">
        <v>271</v>
      </c>
      <c r="Z24" s="195" t="s">
        <v>271</v>
      </c>
      <c r="AA24" s="196" t="s">
        <v>271</v>
      </c>
      <c r="AB24" s="195" t="s">
        <v>271</v>
      </c>
      <c r="AC24" s="198" t="s">
        <v>271</v>
      </c>
      <c r="AD24" s="260" t="s">
        <v>271</v>
      </c>
      <c r="AE24" s="260" t="s">
        <v>271</v>
      </c>
      <c r="AF24" s="198" t="s">
        <v>271</v>
      </c>
      <c r="AG24" s="195" t="s">
        <v>271</v>
      </c>
      <c r="AH24" s="196" t="s">
        <v>271</v>
      </c>
      <c r="AI24" s="195" t="s">
        <v>271</v>
      </c>
      <c r="AJ24" s="196" t="s">
        <v>271</v>
      </c>
      <c r="AK24" s="195" t="s">
        <v>271</v>
      </c>
      <c r="AL24" s="198" t="s">
        <v>271</v>
      </c>
      <c r="AM24" s="260" t="s">
        <v>271</v>
      </c>
      <c r="AN24" s="198" t="s">
        <v>271</v>
      </c>
      <c r="AO24" s="260" t="s">
        <v>271</v>
      </c>
      <c r="AP24" s="198" t="s">
        <v>271</v>
      </c>
      <c r="AQ24" s="195" t="s">
        <v>271</v>
      </c>
      <c r="AR24" s="196" t="s">
        <v>271</v>
      </c>
      <c r="AS24" s="195" t="s">
        <v>271</v>
      </c>
      <c r="AT24" s="196" t="s">
        <v>271</v>
      </c>
      <c r="AU24" s="195" t="s">
        <v>271</v>
      </c>
      <c r="AV24" s="198" t="s">
        <v>271</v>
      </c>
      <c r="AW24" s="260" t="s">
        <v>271</v>
      </c>
      <c r="AX24" s="198" t="s">
        <v>271</v>
      </c>
      <c r="AY24" s="261"/>
      <c r="AZ24" s="503"/>
    </row>
    <row r="25" spans="1:52" ht="42" hidden="1" customHeight="1" x14ac:dyDescent="0.2">
      <c r="A25" s="527"/>
      <c r="B25" s="528"/>
      <c r="C25" s="529"/>
      <c r="D25" s="246" t="s">
        <v>266</v>
      </c>
      <c r="E25" s="183"/>
      <c r="F25" s="183"/>
      <c r="G25" s="247"/>
      <c r="H25" s="195" t="s">
        <v>271</v>
      </c>
      <c r="I25" s="196" t="s">
        <v>271</v>
      </c>
      <c r="J25" s="195" t="s">
        <v>271</v>
      </c>
      <c r="K25" s="198" t="s">
        <v>271</v>
      </c>
      <c r="L25" s="260" t="s">
        <v>271</v>
      </c>
      <c r="M25" s="198" t="s">
        <v>271</v>
      </c>
      <c r="N25" s="195" t="s">
        <v>271</v>
      </c>
      <c r="O25" s="196" t="s">
        <v>271</v>
      </c>
      <c r="P25" s="195" t="s">
        <v>271</v>
      </c>
      <c r="Q25" s="198" t="s">
        <v>271</v>
      </c>
      <c r="R25" s="260" t="s">
        <v>271</v>
      </c>
      <c r="S25" s="198" t="s">
        <v>271</v>
      </c>
      <c r="T25" s="195" t="s">
        <v>271</v>
      </c>
      <c r="U25" s="196" t="s">
        <v>271</v>
      </c>
      <c r="V25" s="195" t="s">
        <v>271</v>
      </c>
      <c r="W25" s="198" t="s">
        <v>271</v>
      </c>
      <c r="X25" s="260" t="s">
        <v>271</v>
      </c>
      <c r="Y25" s="198" t="s">
        <v>271</v>
      </c>
      <c r="Z25" s="195" t="s">
        <v>271</v>
      </c>
      <c r="AA25" s="196" t="s">
        <v>271</v>
      </c>
      <c r="AB25" s="195" t="s">
        <v>271</v>
      </c>
      <c r="AC25" s="198" t="s">
        <v>271</v>
      </c>
      <c r="AD25" s="260" t="s">
        <v>271</v>
      </c>
      <c r="AE25" s="260" t="s">
        <v>271</v>
      </c>
      <c r="AF25" s="198" t="s">
        <v>271</v>
      </c>
      <c r="AG25" s="195" t="s">
        <v>271</v>
      </c>
      <c r="AH25" s="196" t="s">
        <v>271</v>
      </c>
      <c r="AI25" s="195" t="s">
        <v>271</v>
      </c>
      <c r="AJ25" s="196" t="s">
        <v>271</v>
      </c>
      <c r="AK25" s="195" t="s">
        <v>271</v>
      </c>
      <c r="AL25" s="198" t="s">
        <v>271</v>
      </c>
      <c r="AM25" s="260" t="s">
        <v>271</v>
      </c>
      <c r="AN25" s="198" t="s">
        <v>271</v>
      </c>
      <c r="AO25" s="260" t="s">
        <v>271</v>
      </c>
      <c r="AP25" s="198" t="s">
        <v>271</v>
      </c>
      <c r="AQ25" s="195" t="s">
        <v>271</v>
      </c>
      <c r="AR25" s="196" t="s">
        <v>271</v>
      </c>
      <c r="AS25" s="195" t="s">
        <v>271</v>
      </c>
      <c r="AT25" s="196" t="s">
        <v>271</v>
      </c>
      <c r="AU25" s="195" t="s">
        <v>271</v>
      </c>
      <c r="AV25" s="198" t="s">
        <v>271</v>
      </c>
      <c r="AW25" s="260" t="s">
        <v>271</v>
      </c>
      <c r="AX25" s="198" t="s">
        <v>271</v>
      </c>
      <c r="AY25" s="261"/>
      <c r="AZ25" s="503"/>
    </row>
    <row r="26" spans="1:52" s="112" customFormat="1" ht="27.75" customHeight="1" x14ac:dyDescent="0.25">
      <c r="A26" s="573" t="s">
        <v>291</v>
      </c>
      <c r="B26" s="574"/>
      <c r="C26" s="574"/>
      <c r="D26" s="574"/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4"/>
      <c r="AL26" s="574"/>
      <c r="AM26" s="574"/>
      <c r="AN26" s="574"/>
      <c r="AO26" s="574"/>
      <c r="AP26" s="574"/>
      <c r="AQ26" s="574"/>
      <c r="AR26" s="574"/>
      <c r="AS26" s="574"/>
      <c r="AT26" s="574"/>
      <c r="AU26" s="574"/>
      <c r="AV26" s="574"/>
      <c r="AW26" s="574"/>
      <c r="AX26" s="574"/>
      <c r="AY26" s="574"/>
      <c r="AZ26" s="575"/>
    </row>
    <row r="27" spans="1:52" ht="39.75" customHeight="1" x14ac:dyDescent="0.25">
      <c r="A27" s="499" t="s">
        <v>1</v>
      </c>
      <c r="B27" s="499" t="s">
        <v>443</v>
      </c>
      <c r="C27" s="499" t="s">
        <v>282</v>
      </c>
      <c r="D27" s="138" t="s">
        <v>41</v>
      </c>
      <c r="E27" s="329">
        <f>E28+E29</f>
        <v>2834.3</v>
      </c>
      <c r="F27" s="329">
        <f t="shared" ref="F27:AW27" si="14">F28+F29</f>
        <v>0</v>
      </c>
      <c r="G27" s="330">
        <f t="shared" ref="G27:G29" si="15">F27/E27*100</f>
        <v>0</v>
      </c>
      <c r="H27" s="329">
        <f t="shared" si="14"/>
        <v>0</v>
      </c>
      <c r="I27" s="329">
        <f t="shared" si="14"/>
        <v>0</v>
      </c>
      <c r="J27" s="329" t="e">
        <f>I27/H27*100</f>
        <v>#DIV/0!</v>
      </c>
      <c r="K27" s="329">
        <f t="shared" si="14"/>
        <v>0</v>
      </c>
      <c r="L27" s="329">
        <f t="shared" si="14"/>
        <v>0</v>
      </c>
      <c r="M27" s="329" t="e">
        <f>L27/K27*100</f>
        <v>#DIV/0!</v>
      </c>
      <c r="N27" s="329">
        <f t="shared" si="14"/>
        <v>0</v>
      </c>
      <c r="O27" s="329">
        <f t="shared" si="14"/>
        <v>0</v>
      </c>
      <c r="P27" s="329" t="e">
        <f>O27/N27*100</f>
        <v>#DIV/0!</v>
      </c>
      <c r="Q27" s="329">
        <f t="shared" si="14"/>
        <v>0</v>
      </c>
      <c r="R27" s="329">
        <f t="shared" si="14"/>
        <v>0</v>
      </c>
      <c r="S27" s="329" t="e">
        <f>R27/Q27*100</f>
        <v>#DIV/0!</v>
      </c>
      <c r="T27" s="329">
        <f t="shared" si="14"/>
        <v>0</v>
      </c>
      <c r="U27" s="329">
        <f t="shared" si="14"/>
        <v>0</v>
      </c>
      <c r="V27" s="329" t="e">
        <f>U27/T27*100</f>
        <v>#DIV/0!</v>
      </c>
      <c r="W27" s="329">
        <f t="shared" si="14"/>
        <v>0</v>
      </c>
      <c r="X27" s="329">
        <f t="shared" si="14"/>
        <v>0</v>
      </c>
      <c r="Y27" s="329" t="e">
        <f>X27/W27*100</f>
        <v>#DIV/0!</v>
      </c>
      <c r="Z27" s="329">
        <f t="shared" si="14"/>
        <v>0</v>
      </c>
      <c r="AA27" s="329">
        <f t="shared" si="14"/>
        <v>0</v>
      </c>
      <c r="AB27" s="329" t="e">
        <f>AA27/#REF!*100</f>
        <v>#REF!</v>
      </c>
      <c r="AC27" s="329">
        <f t="shared" si="14"/>
        <v>0</v>
      </c>
      <c r="AD27" s="329">
        <f t="shared" si="14"/>
        <v>0</v>
      </c>
      <c r="AE27" s="329">
        <f t="shared" si="14"/>
        <v>0</v>
      </c>
      <c r="AF27" s="329" t="e">
        <f>AE27/AD27*100</f>
        <v>#DIV/0!</v>
      </c>
      <c r="AG27" s="329">
        <f t="shared" si="14"/>
        <v>1925.1777800000002</v>
      </c>
      <c r="AH27" s="329">
        <f t="shared" si="14"/>
        <v>0</v>
      </c>
      <c r="AI27" s="329">
        <f t="shared" si="14"/>
        <v>0</v>
      </c>
      <c r="AJ27" s="329">
        <f t="shared" si="14"/>
        <v>0</v>
      </c>
      <c r="AK27" s="329" t="e">
        <f>AJ27/AI27*100</f>
        <v>#DIV/0!</v>
      </c>
      <c r="AL27" s="329">
        <f t="shared" si="14"/>
        <v>0</v>
      </c>
      <c r="AM27" s="329">
        <f t="shared" si="14"/>
        <v>0</v>
      </c>
      <c r="AN27" s="329">
        <f t="shared" si="14"/>
        <v>0</v>
      </c>
      <c r="AO27" s="329">
        <f t="shared" si="14"/>
        <v>0</v>
      </c>
      <c r="AP27" s="329" t="e">
        <f>AO27/AN27*100</f>
        <v>#DIV/0!</v>
      </c>
      <c r="AQ27" s="329">
        <f t="shared" si="14"/>
        <v>909.12221999999997</v>
      </c>
      <c r="AR27" s="329">
        <f t="shared" si="14"/>
        <v>0</v>
      </c>
      <c r="AS27" s="329">
        <f t="shared" si="14"/>
        <v>0</v>
      </c>
      <c r="AT27" s="329">
        <f t="shared" si="14"/>
        <v>0</v>
      </c>
      <c r="AU27" s="329" t="e">
        <f>AT27/AS27*100</f>
        <v>#DIV/0!</v>
      </c>
      <c r="AV27" s="329">
        <f t="shared" si="14"/>
        <v>0</v>
      </c>
      <c r="AW27" s="329">
        <f t="shared" si="14"/>
        <v>0</v>
      </c>
      <c r="AX27" s="329" t="e">
        <f>AW27/AV27*100</f>
        <v>#DIV/0!</v>
      </c>
      <c r="AY27" s="499"/>
      <c r="AZ27" s="429"/>
    </row>
    <row r="28" spans="1:52" ht="49.5" customHeight="1" x14ac:dyDescent="0.25">
      <c r="A28" s="499"/>
      <c r="B28" s="499"/>
      <c r="C28" s="499"/>
      <c r="D28" s="263" t="s">
        <v>2</v>
      </c>
      <c r="E28" s="329">
        <f t="shared" ref="E28:E47" si="16">H28+K28+N28+Q28+T28+W28+Z28+AC28+AG28+AL28+AQ28+AV28</f>
        <v>2097.4</v>
      </c>
      <c r="F28" s="329">
        <f t="shared" ref="F28:F47" si="17">I28+L28+O28+R28+U28+X28+AA28+AE28+AJ28+AO28+AT28+AW28</f>
        <v>0</v>
      </c>
      <c r="G28" s="330">
        <f t="shared" si="15"/>
        <v>0</v>
      </c>
      <c r="H28" s="329">
        <f t="shared" ref="H28:AW28" si="18">H31+H34+H37+H40+H43</f>
        <v>0</v>
      </c>
      <c r="I28" s="329">
        <f t="shared" si="18"/>
        <v>0</v>
      </c>
      <c r="J28" s="329" t="e">
        <f t="shared" ref="J28:J29" si="19">I28/H28*100</f>
        <v>#DIV/0!</v>
      </c>
      <c r="K28" s="329">
        <f t="shared" si="18"/>
        <v>0</v>
      </c>
      <c r="L28" s="329">
        <f t="shared" si="18"/>
        <v>0</v>
      </c>
      <c r="M28" s="329" t="e">
        <f t="shared" ref="M28:M29" si="20">L28/K28*100</f>
        <v>#DIV/0!</v>
      </c>
      <c r="N28" s="329">
        <f t="shared" si="18"/>
        <v>0</v>
      </c>
      <c r="O28" s="329">
        <f t="shared" si="18"/>
        <v>0</v>
      </c>
      <c r="P28" s="329" t="e">
        <f t="shared" ref="P28:P29" si="21">O28/N28*100</f>
        <v>#DIV/0!</v>
      </c>
      <c r="Q28" s="329">
        <f t="shared" si="18"/>
        <v>0</v>
      </c>
      <c r="R28" s="329">
        <f t="shared" si="18"/>
        <v>0</v>
      </c>
      <c r="S28" s="329" t="e">
        <f t="shared" ref="S28:S29" si="22">R28/Q28*100</f>
        <v>#DIV/0!</v>
      </c>
      <c r="T28" s="329">
        <f t="shared" si="18"/>
        <v>0</v>
      </c>
      <c r="U28" s="329">
        <f t="shared" si="18"/>
        <v>0</v>
      </c>
      <c r="V28" s="329" t="e">
        <f t="shared" ref="V28:V29" si="23">U28/T28*100</f>
        <v>#DIV/0!</v>
      </c>
      <c r="W28" s="329">
        <f t="shared" si="18"/>
        <v>0</v>
      </c>
      <c r="X28" s="329">
        <f t="shared" si="18"/>
        <v>0</v>
      </c>
      <c r="Y28" s="329" t="e">
        <f t="shared" ref="Y28:Y29" si="24">X28/W28*100</f>
        <v>#DIV/0!</v>
      </c>
      <c r="Z28" s="329">
        <f t="shared" si="18"/>
        <v>0</v>
      </c>
      <c r="AA28" s="329">
        <f t="shared" si="18"/>
        <v>0</v>
      </c>
      <c r="AB28" s="329" t="e">
        <f>AA28/#REF!*100</f>
        <v>#REF!</v>
      </c>
      <c r="AC28" s="329">
        <f t="shared" si="18"/>
        <v>0</v>
      </c>
      <c r="AD28" s="329">
        <f t="shared" si="18"/>
        <v>0</v>
      </c>
      <c r="AE28" s="329">
        <f t="shared" si="18"/>
        <v>0</v>
      </c>
      <c r="AF28" s="329" t="e">
        <f t="shared" ref="AF28:AF29" si="25">AE28/AD28*100</f>
        <v>#DIV/0!</v>
      </c>
      <c r="AG28" s="329">
        <f>AG31+AG34+AG37+AG40+AG46</f>
        <v>1426.3000000000002</v>
      </c>
      <c r="AH28" s="329">
        <f t="shared" si="18"/>
        <v>0</v>
      </c>
      <c r="AI28" s="329">
        <f t="shared" si="18"/>
        <v>0</v>
      </c>
      <c r="AJ28" s="329">
        <f t="shared" si="18"/>
        <v>0</v>
      </c>
      <c r="AK28" s="329" t="e">
        <f t="shared" ref="AK28:AK29" si="26">AJ28/AI28*100</f>
        <v>#DIV/0!</v>
      </c>
      <c r="AL28" s="329">
        <f t="shared" si="18"/>
        <v>0</v>
      </c>
      <c r="AM28" s="329">
        <f t="shared" si="18"/>
        <v>0</v>
      </c>
      <c r="AN28" s="329">
        <f t="shared" si="18"/>
        <v>0</v>
      </c>
      <c r="AO28" s="329">
        <f t="shared" si="18"/>
        <v>0</v>
      </c>
      <c r="AP28" s="329" t="e">
        <f t="shared" ref="AP28:AP29" si="27">AO28/AN28*100</f>
        <v>#DIV/0!</v>
      </c>
      <c r="AQ28" s="329">
        <f>AQ31+AQ34+AQ37+AQ40+AQ46</f>
        <v>671.1</v>
      </c>
      <c r="AR28" s="329">
        <f t="shared" si="18"/>
        <v>0</v>
      </c>
      <c r="AS28" s="329">
        <f t="shared" si="18"/>
        <v>0</v>
      </c>
      <c r="AT28" s="329">
        <f t="shared" si="18"/>
        <v>0</v>
      </c>
      <c r="AU28" s="329" t="e">
        <f t="shared" ref="AU28:AU29" si="28">AT28/AS28*100</f>
        <v>#DIV/0!</v>
      </c>
      <c r="AV28" s="329">
        <f t="shared" si="18"/>
        <v>0</v>
      </c>
      <c r="AW28" s="329">
        <f t="shared" si="18"/>
        <v>0</v>
      </c>
      <c r="AX28" s="329" t="e">
        <f t="shared" ref="AX28:AX29" si="29">AW28/AV28*100</f>
        <v>#DIV/0!</v>
      </c>
      <c r="AY28" s="499"/>
      <c r="AZ28" s="429"/>
    </row>
    <row r="29" spans="1:52" ht="42" customHeight="1" x14ac:dyDescent="0.25">
      <c r="A29" s="499"/>
      <c r="B29" s="499"/>
      <c r="C29" s="499"/>
      <c r="D29" s="263" t="s">
        <v>43</v>
      </c>
      <c r="E29" s="329">
        <f t="shared" si="16"/>
        <v>736.90000000000009</v>
      </c>
      <c r="F29" s="329">
        <f t="shared" si="17"/>
        <v>0</v>
      </c>
      <c r="G29" s="330">
        <f t="shared" si="15"/>
        <v>0</v>
      </c>
      <c r="H29" s="329">
        <f t="shared" ref="H29:AW29" si="30">H32+H35+H38+H41+H44</f>
        <v>0</v>
      </c>
      <c r="I29" s="329">
        <f t="shared" si="30"/>
        <v>0</v>
      </c>
      <c r="J29" s="329" t="e">
        <f t="shared" si="19"/>
        <v>#DIV/0!</v>
      </c>
      <c r="K29" s="329">
        <f t="shared" si="30"/>
        <v>0</v>
      </c>
      <c r="L29" s="329">
        <f t="shared" si="30"/>
        <v>0</v>
      </c>
      <c r="M29" s="329" t="e">
        <f t="shared" si="20"/>
        <v>#DIV/0!</v>
      </c>
      <c r="N29" s="329">
        <f t="shared" si="30"/>
        <v>0</v>
      </c>
      <c r="O29" s="329">
        <f t="shared" si="30"/>
        <v>0</v>
      </c>
      <c r="P29" s="329" t="e">
        <f t="shared" si="21"/>
        <v>#DIV/0!</v>
      </c>
      <c r="Q29" s="329">
        <f>Q32+Q35+Q38+Q41+Q44</f>
        <v>0</v>
      </c>
      <c r="R29" s="329">
        <f t="shared" si="30"/>
        <v>0</v>
      </c>
      <c r="S29" s="329" t="e">
        <f t="shared" si="22"/>
        <v>#DIV/0!</v>
      </c>
      <c r="T29" s="329">
        <f>T32+T35+T38+T41+T44</f>
        <v>0</v>
      </c>
      <c r="U29" s="329">
        <f t="shared" si="30"/>
        <v>0</v>
      </c>
      <c r="V29" s="329" t="e">
        <f t="shared" si="23"/>
        <v>#DIV/0!</v>
      </c>
      <c r="W29" s="329">
        <f>W32+W35+W38+W41+W44</f>
        <v>0</v>
      </c>
      <c r="X29" s="329">
        <f t="shared" si="30"/>
        <v>0</v>
      </c>
      <c r="Y29" s="329" t="e">
        <f t="shared" si="24"/>
        <v>#DIV/0!</v>
      </c>
      <c r="Z29" s="329">
        <f>Z32+Z35+Z38+Z41+Z44</f>
        <v>0</v>
      </c>
      <c r="AA29" s="329">
        <f t="shared" si="30"/>
        <v>0</v>
      </c>
      <c r="AB29" s="329" t="e">
        <f>AA29/#REF!*100</f>
        <v>#REF!</v>
      </c>
      <c r="AC29" s="329">
        <f>AC32+AC35+AC38+AC41+AC44</f>
        <v>0</v>
      </c>
      <c r="AD29" s="329">
        <f t="shared" si="30"/>
        <v>0</v>
      </c>
      <c r="AE29" s="329">
        <f t="shared" si="30"/>
        <v>0</v>
      </c>
      <c r="AF29" s="329" t="e">
        <f t="shared" si="25"/>
        <v>#DIV/0!</v>
      </c>
      <c r="AG29" s="329">
        <f>AG32+AG35+AG38+AG41+AG47</f>
        <v>498.87778000000003</v>
      </c>
      <c r="AH29" s="329">
        <f t="shared" si="30"/>
        <v>0</v>
      </c>
      <c r="AI29" s="329">
        <f t="shared" si="30"/>
        <v>0</v>
      </c>
      <c r="AJ29" s="329">
        <f t="shared" si="30"/>
        <v>0</v>
      </c>
      <c r="AK29" s="329" t="e">
        <f t="shared" si="26"/>
        <v>#DIV/0!</v>
      </c>
      <c r="AL29" s="329">
        <f>AL32+AL35+AL38+AL41+AL44</f>
        <v>0</v>
      </c>
      <c r="AM29" s="329">
        <f t="shared" si="30"/>
        <v>0</v>
      </c>
      <c r="AN29" s="329">
        <f t="shared" si="30"/>
        <v>0</v>
      </c>
      <c r="AO29" s="329">
        <f t="shared" si="30"/>
        <v>0</v>
      </c>
      <c r="AP29" s="329" t="e">
        <f t="shared" si="27"/>
        <v>#DIV/0!</v>
      </c>
      <c r="AQ29" s="329">
        <f>AQ32+AQ35+AQ38+AQ41+AQ47</f>
        <v>238.02222</v>
      </c>
      <c r="AR29" s="329">
        <f t="shared" si="30"/>
        <v>0</v>
      </c>
      <c r="AS29" s="329">
        <f t="shared" si="30"/>
        <v>0</v>
      </c>
      <c r="AT29" s="329">
        <f t="shared" si="30"/>
        <v>0</v>
      </c>
      <c r="AU29" s="329" t="e">
        <f t="shared" si="28"/>
        <v>#DIV/0!</v>
      </c>
      <c r="AV29" s="329">
        <f>AV32+AV35+AV38+AV41+AV44</f>
        <v>0</v>
      </c>
      <c r="AW29" s="329">
        <f t="shared" si="30"/>
        <v>0</v>
      </c>
      <c r="AX29" s="329" t="e">
        <f t="shared" si="29"/>
        <v>#DIV/0!</v>
      </c>
      <c r="AY29" s="499"/>
      <c r="AZ29" s="429"/>
    </row>
    <row r="30" spans="1:52" ht="27.75" customHeight="1" x14ac:dyDescent="0.25">
      <c r="A30" s="483" t="s">
        <v>445</v>
      </c>
      <c r="B30" s="483" t="s">
        <v>444</v>
      </c>
      <c r="C30" s="483"/>
      <c r="D30" s="139" t="s">
        <v>41</v>
      </c>
      <c r="E30" s="331">
        <f t="shared" si="16"/>
        <v>300</v>
      </c>
      <c r="F30" s="331">
        <f t="shared" si="17"/>
        <v>0</v>
      </c>
      <c r="G30" s="305">
        <f t="shared" ref="G30:G47" si="31">J30+M30+P30+S30+V30+Y30+AB30+AF30+AK30+AP30+AU30+AX30</f>
        <v>0</v>
      </c>
      <c r="H30" s="306"/>
      <c r="I30" s="306"/>
      <c r="J30" s="306"/>
      <c r="K30" s="307"/>
      <c r="L30" s="307"/>
      <c r="M30" s="307"/>
      <c r="N30" s="306"/>
      <c r="O30" s="306"/>
      <c r="P30" s="306"/>
      <c r="Q30" s="307"/>
      <c r="R30" s="307"/>
      <c r="S30" s="307"/>
      <c r="T30" s="306"/>
      <c r="U30" s="306"/>
      <c r="V30" s="306"/>
      <c r="W30" s="307"/>
      <c r="X30" s="307"/>
      <c r="Y30" s="307"/>
      <c r="Z30" s="306"/>
      <c r="AA30" s="306"/>
      <c r="AB30" s="306"/>
      <c r="AC30" s="307">
        <f>AC31+AC32</f>
        <v>0</v>
      </c>
      <c r="AD30" s="307"/>
      <c r="AE30" s="307"/>
      <c r="AF30" s="307"/>
      <c r="AG30" s="306">
        <f>AG31+AG32</f>
        <v>150</v>
      </c>
      <c r="AH30" s="306"/>
      <c r="AI30" s="306"/>
      <c r="AJ30" s="306"/>
      <c r="AK30" s="306"/>
      <c r="AL30" s="307"/>
      <c r="AM30" s="307"/>
      <c r="AN30" s="307"/>
      <c r="AO30" s="307"/>
      <c r="AP30" s="307"/>
      <c r="AQ30" s="306">
        <f>AQ31+AQ32</f>
        <v>150</v>
      </c>
      <c r="AR30" s="306"/>
      <c r="AS30" s="306"/>
      <c r="AT30" s="306"/>
      <c r="AU30" s="306"/>
      <c r="AV30" s="307"/>
      <c r="AW30" s="307"/>
      <c r="AX30" s="307"/>
      <c r="AY30" s="484"/>
      <c r="AZ30" s="354"/>
    </row>
    <row r="31" spans="1:52" ht="41.25" customHeight="1" x14ac:dyDescent="0.25">
      <c r="A31" s="483"/>
      <c r="B31" s="483"/>
      <c r="C31" s="483"/>
      <c r="D31" s="264" t="s">
        <v>2</v>
      </c>
      <c r="E31" s="331">
        <f t="shared" si="16"/>
        <v>222</v>
      </c>
      <c r="F31" s="331">
        <f t="shared" si="17"/>
        <v>0</v>
      </c>
      <c r="G31" s="305">
        <f t="shared" si="31"/>
        <v>0</v>
      </c>
      <c r="H31" s="306"/>
      <c r="I31" s="306"/>
      <c r="J31" s="306"/>
      <c r="K31" s="307"/>
      <c r="L31" s="307"/>
      <c r="M31" s="307"/>
      <c r="N31" s="306"/>
      <c r="O31" s="306"/>
      <c r="P31" s="306"/>
      <c r="Q31" s="307"/>
      <c r="R31" s="307"/>
      <c r="S31" s="307"/>
      <c r="T31" s="306"/>
      <c r="U31" s="306"/>
      <c r="V31" s="306"/>
      <c r="W31" s="307"/>
      <c r="X31" s="307"/>
      <c r="Y31" s="307"/>
      <c r="Z31" s="306"/>
      <c r="AA31" s="306"/>
      <c r="AB31" s="306"/>
      <c r="AC31" s="307"/>
      <c r="AD31" s="307"/>
      <c r="AE31" s="307"/>
      <c r="AF31" s="307"/>
      <c r="AG31" s="306">
        <v>111</v>
      </c>
      <c r="AH31" s="306"/>
      <c r="AI31" s="306"/>
      <c r="AJ31" s="306"/>
      <c r="AK31" s="306"/>
      <c r="AL31" s="307"/>
      <c r="AM31" s="307"/>
      <c r="AN31" s="307"/>
      <c r="AO31" s="307"/>
      <c r="AP31" s="307"/>
      <c r="AQ31" s="306">
        <v>111</v>
      </c>
      <c r="AR31" s="306"/>
      <c r="AS31" s="306"/>
      <c r="AT31" s="306"/>
      <c r="AU31" s="306"/>
      <c r="AV31" s="307"/>
      <c r="AW31" s="307"/>
      <c r="AX31" s="307"/>
      <c r="AY31" s="485"/>
      <c r="AZ31" s="354"/>
    </row>
    <row r="32" spans="1:52" ht="30" customHeight="1" x14ac:dyDescent="0.25">
      <c r="A32" s="483"/>
      <c r="B32" s="483"/>
      <c r="C32" s="483"/>
      <c r="D32" s="264" t="s">
        <v>43</v>
      </c>
      <c r="E32" s="331">
        <f t="shared" si="16"/>
        <v>78</v>
      </c>
      <c r="F32" s="331">
        <f t="shared" si="17"/>
        <v>0</v>
      </c>
      <c r="G32" s="305">
        <f t="shared" si="31"/>
        <v>0</v>
      </c>
      <c r="H32" s="306"/>
      <c r="I32" s="306"/>
      <c r="J32" s="306"/>
      <c r="K32" s="307"/>
      <c r="L32" s="307"/>
      <c r="M32" s="307"/>
      <c r="N32" s="306"/>
      <c r="O32" s="306"/>
      <c r="P32" s="306"/>
      <c r="Q32" s="307"/>
      <c r="R32" s="307"/>
      <c r="S32" s="307"/>
      <c r="T32" s="306"/>
      <c r="U32" s="306"/>
      <c r="V32" s="306"/>
      <c r="W32" s="307"/>
      <c r="X32" s="307"/>
      <c r="Y32" s="307"/>
      <c r="Z32" s="306"/>
      <c r="AA32" s="306"/>
      <c r="AB32" s="306"/>
      <c r="AC32" s="307"/>
      <c r="AD32" s="307"/>
      <c r="AE32" s="307"/>
      <c r="AF32" s="307"/>
      <c r="AG32" s="306">
        <v>39</v>
      </c>
      <c r="AH32" s="306"/>
      <c r="AI32" s="306"/>
      <c r="AJ32" s="306"/>
      <c r="AK32" s="306"/>
      <c r="AL32" s="307"/>
      <c r="AM32" s="307"/>
      <c r="AN32" s="307"/>
      <c r="AO32" s="307"/>
      <c r="AP32" s="307"/>
      <c r="AQ32" s="306">
        <v>39</v>
      </c>
      <c r="AR32" s="306"/>
      <c r="AS32" s="306"/>
      <c r="AT32" s="306"/>
      <c r="AU32" s="306"/>
      <c r="AV32" s="307"/>
      <c r="AW32" s="307"/>
      <c r="AX32" s="307"/>
      <c r="AY32" s="485"/>
      <c r="AZ32" s="354"/>
    </row>
    <row r="33" spans="1:52" ht="27" customHeight="1" x14ac:dyDescent="0.25">
      <c r="A33" s="483" t="s">
        <v>446</v>
      </c>
      <c r="B33" s="483" t="s">
        <v>448</v>
      </c>
      <c r="C33" s="483"/>
      <c r="D33" s="139" t="s">
        <v>41</v>
      </c>
      <c r="E33" s="331">
        <f t="shared" si="16"/>
        <v>1018.2777800000001</v>
      </c>
      <c r="F33" s="331">
        <f t="shared" si="17"/>
        <v>0</v>
      </c>
      <c r="G33" s="305">
        <f t="shared" si="31"/>
        <v>0</v>
      </c>
      <c r="H33" s="306"/>
      <c r="I33" s="306"/>
      <c r="J33" s="306"/>
      <c r="K33" s="307"/>
      <c r="L33" s="307"/>
      <c r="M33" s="307"/>
      <c r="N33" s="306"/>
      <c r="O33" s="306"/>
      <c r="P33" s="306"/>
      <c r="Q33" s="307"/>
      <c r="R33" s="307"/>
      <c r="S33" s="307"/>
      <c r="T33" s="306"/>
      <c r="U33" s="306"/>
      <c r="V33" s="306"/>
      <c r="W33" s="307"/>
      <c r="X33" s="307"/>
      <c r="Y33" s="307"/>
      <c r="Z33" s="306"/>
      <c r="AA33" s="306"/>
      <c r="AB33" s="306"/>
      <c r="AC33" s="307"/>
      <c r="AD33" s="307"/>
      <c r="AE33" s="307"/>
      <c r="AF33" s="307"/>
      <c r="AG33" s="306">
        <f>AG34+AG35</f>
        <v>1018.2777800000001</v>
      </c>
      <c r="AH33" s="306"/>
      <c r="AI33" s="306"/>
      <c r="AJ33" s="306"/>
      <c r="AK33" s="306"/>
      <c r="AL33" s="307"/>
      <c r="AM33" s="307"/>
      <c r="AN33" s="307"/>
      <c r="AO33" s="307"/>
      <c r="AP33" s="307"/>
      <c r="AQ33" s="306"/>
      <c r="AR33" s="306"/>
      <c r="AS33" s="306"/>
      <c r="AT33" s="306"/>
      <c r="AU33" s="306"/>
      <c r="AV33" s="307"/>
      <c r="AW33" s="307"/>
      <c r="AX33" s="307"/>
      <c r="AY33" s="484"/>
      <c r="AZ33" s="354"/>
    </row>
    <row r="34" spans="1:52" ht="39.75" customHeight="1" x14ac:dyDescent="0.25">
      <c r="A34" s="483"/>
      <c r="B34" s="483"/>
      <c r="C34" s="483"/>
      <c r="D34" s="264" t="s">
        <v>2</v>
      </c>
      <c r="E34" s="331">
        <f t="shared" si="16"/>
        <v>755.2</v>
      </c>
      <c r="F34" s="331">
        <f t="shared" si="17"/>
        <v>0</v>
      </c>
      <c r="G34" s="305">
        <f t="shared" si="31"/>
        <v>0</v>
      </c>
      <c r="H34" s="306"/>
      <c r="I34" s="306"/>
      <c r="J34" s="306"/>
      <c r="K34" s="307"/>
      <c r="L34" s="307"/>
      <c r="M34" s="307"/>
      <c r="N34" s="306"/>
      <c r="O34" s="306"/>
      <c r="P34" s="306"/>
      <c r="Q34" s="307"/>
      <c r="R34" s="307"/>
      <c r="S34" s="307"/>
      <c r="T34" s="306"/>
      <c r="U34" s="306"/>
      <c r="V34" s="306"/>
      <c r="W34" s="307"/>
      <c r="X34" s="307"/>
      <c r="Y34" s="307"/>
      <c r="Z34" s="306"/>
      <c r="AA34" s="306"/>
      <c r="AB34" s="306"/>
      <c r="AC34" s="307"/>
      <c r="AD34" s="307"/>
      <c r="AE34" s="307"/>
      <c r="AF34" s="307"/>
      <c r="AG34" s="306">
        <v>755.2</v>
      </c>
      <c r="AH34" s="306"/>
      <c r="AI34" s="306"/>
      <c r="AJ34" s="306"/>
      <c r="AK34" s="306"/>
      <c r="AL34" s="307"/>
      <c r="AM34" s="307"/>
      <c r="AN34" s="307"/>
      <c r="AO34" s="307"/>
      <c r="AP34" s="307"/>
      <c r="AQ34" s="306"/>
      <c r="AR34" s="306"/>
      <c r="AS34" s="306"/>
      <c r="AT34" s="306"/>
      <c r="AU34" s="306"/>
      <c r="AV34" s="307"/>
      <c r="AW34" s="307"/>
      <c r="AX34" s="307"/>
      <c r="AY34" s="485"/>
      <c r="AZ34" s="354"/>
    </row>
    <row r="35" spans="1:52" ht="27.75" customHeight="1" x14ac:dyDescent="0.25">
      <c r="A35" s="483"/>
      <c r="B35" s="483"/>
      <c r="C35" s="483"/>
      <c r="D35" s="264" t="s">
        <v>43</v>
      </c>
      <c r="E35" s="331">
        <f t="shared" si="16"/>
        <v>263.07778000000002</v>
      </c>
      <c r="F35" s="331">
        <f t="shared" si="17"/>
        <v>0</v>
      </c>
      <c r="G35" s="305">
        <f t="shared" si="31"/>
        <v>0</v>
      </c>
      <c r="H35" s="306"/>
      <c r="I35" s="306"/>
      <c r="J35" s="306"/>
      <c r="K35" s="307"/>
      <c r="L35" s="307"/>
      <c r="M35" s="307"/>
      <c r="N35" s="306"/>
      <c r="O35" s="306"/>
      <c r="P35" s="306"/>
      <c r="Q35" s="307"/>
      <c r="R35" s="307"/>
      <c r="S35" s="307"/>
      <c r="T35" s="306"/>
      <c r="U35" s="306"/>
      <c r="V35" s="306"/>
      <c r="W35" s="307"/>
      <c r="X35" s="307"/>
      <c r="Y35" s="307"/>
      <c r="Z35" s="306"/>
      <c r="AA35" s="306"/>
      <c r="AB35" s="306"/>
      <c r="AC35" s="307"/>
      <c r="AD35" s="307"/>
      <c r="AE35" s="307"/>
      <c r="AF35" s="307"/>
      <c r="AG35" s="306">
        <f>265.3-2.22222</f>
        <v>263.07778000000002</v>
      </c>
      <c r="AH35" s="306"/>
      <c r="AI35" s="306"/>
      <c r="AJ35" s="306"/>
      <c r="AK35" s="306"/>
      <c r="AL35" s="307"/>
      <c r="AM35" s="307"/>
      <c r="AN35" s="307"/>
      <c r="AO35" s="307"/>
      <c r="AP35" s="307"/>
      <c r="AQ35" s="306"/>
      <c r="AR35" s="306"/>
      <c r="AS35" s="306"/>
      <c r="AT35" s="306"/>
      <c r="AU35" s="306"/>
      <c r="AV35" s="307"/>
      <c r="AW35" s="307"/>
      <c r="AX35" s="307"/>
      <c r="AY35" s="485"/>
      <c r="AZ35" s="354"/>
    </row>
    <row r="36" spans="1:52" ht="25.5" customHeight="1" x14ac:dyDescent="0.25">
      <c r="A36" s="483" t="s">
        <v>447</v>
      </c>
      <c r="B36" s="483" t="s">
        <v>449</v>
      </c>
      <c r="C36" s="483"/>
      <c r="D36" s="139" t="s">
        <v>41</v>
      </c>
      <c r="E36" s="331">
        <f t="shared" si="16"/>
        <v>230</v>
      </c>
      <c r="F36" s="331">
        <f t="shared" si="17"/>
        <v>0</v>
      </c>
      <c r="G36" s="305">
        <f t="shared" si="31"/>
        <v>0</v>
      </c>
      <c r="H36" s="306"/>
      <c r="I36" s="306"/>
      <c r="J36" s="306"/>
      <c r="K36" s="307"/>
      <c r="L36" s="307"/>
      <c r="M36" s="307"/>
      <c r="N36" s="306"/>
      <c r="O36" s="306"/>
      <c r="P36" s="306"/>
      <c r="Q36" s="307"/>
      <c r="R36" s="307"/>
      <c r="S36" s="307"/>
      <c r="T36" s="306"/>
      <c r="U36" s="306"/>
      <c r="V36" s="306"/>
      <c r="W36" s="307"/>
      <c r="X36" s="307"/>
      <c r="Y36" s="307"/>
      <c r="Z36" s="306"/>
      <c r="AA36" s="306"/>
      <c r="AB36" s="306"/>
      <c r="AC36" s="307"/>
      <c r="AD36" s="307"/>
      <c r="AE36" s="307"/>
      <c r="AF36" s="307"/>
      <c r="AG36" s="306">
        <f>AG37+AG38</f>
        <v>115</v>
      </c>
      <c r="AH36" s="306"/>
      <c r="AI36" s="306"/>
      <c r="AJ36" s="306"/>
      <c r="AK36" s="306"/>
      <c r="AL36" s="307"/>
      <c r="AM36" s="307"/>
      <c r="AN36" s="307"/>
      <c r="AO36" s="307"/>
      <c r="AP36" s="307"/>
      <c r="AQ36" s="306">
        <f>AQ37+AQ38</f>
        <v>115</v>
      </c>
      <c r="AR36" s="306"/>
      <c r="AS36" s="306"/>
      <c r="AT36" s="306"/>
      <c r="AU36" s="306"/>
      <c r="AV36" s="307"/>
      <c r="AW36" s="307"/>
      <c r="AX36" s="307"/>
      <c r="AY36" s="484"/>
      <c r="AZ36" s="354"/>
    </row>
    <row r="37" spans="1:52" ht="39.75" customHeight="1" x14ac:dyDescent="0.25">
      <c r="A37" s="483"/>
      <c r="B37" s="483"/>
      <c r="C37" s="483"/>
      <c r="D37" s="264" t="s">
        <v>2</v>
      </c>
      <c r="E37" s="331">
        <f t="shared" si="16"/>
        <v>170.2</v>
      </c>
      <c r="F37" s="331">
        <f t="shared" si="17"/>
        <v>0</v>
      </c>
      <c r="G37" s="305">
        <f t="shared" si="31"/>
        <v>0</v>
      </c>
      <c r="H37" s="306"/>
      <c r="I37" s="306"/>
      <c r="J37" s="306"/>
      <c r="K37" s="307"/>
      <c r="L37" s="307"/>
      <c r="M37" s="307"/>
      <c r="N37" s="306"/>
      <c r="O37" s="306"/>
      <c r="P37" s="306"/>
      <c r="Q37" s="307"/>
      <c r="R37" s="307"/>
      <c r="S37" s="307"/>
      <c r="T37" s="306"/>
      <c r="U37" s="306"/>
      <c r="V37" s="306"/>
      <c r="W37" s="307"/>
      <c r="X37" s="307"/>
      <c r="Y37" s="307"/>
      <c r="Z37" s="306"/>
      <c r="AA37" s="306"/>
      <c r="AB37" s="306"/>
      <c r="AC37" s="307"/>
      <c r="AD37" s="307"/>
      <c r="AE37" s="307"/>
      <c r="AF37" s="307"/>
      <c r="AG37" s="306">
        <v>85.1</v>
      </c>
      <c r="AH37" s="306"/>
      <c r="AI37" s="306"/>
      <c r="AJ37" s="306"/>
      <c r="AK37" s="306"/>
      <c r="AL37" s="307"/>
      <c r="AM37" s="307"/>
      <c r="AN37" s="307"/>
      <c r="AO37" s="307"/>
      <c r="AP37" s="307"/>
      <c r="AQ37" s="306">
        <v>85.1</v>
      </c>
      <c r="AR37" s="306"/>
      <c r="AS37" s="306"/>
      <c r="AT37" s="306"/>
      <c r="AU37" s="306"/>
      <c r="AV37" s="307"/>
      <c r="AW37" s="307"/>
      <c r="AX37" s="307"/>
      <c r="AY37" s="485"/>
      <c r="AZ37" s="354"/>
    </row>
    <row r="38" spans="1:52" ht="28.5" customHeight="1" x14ac:dyDescent="0.25">
      <c r="A38" s="483"/>
      <c r="B38" s="483"/>
      <c r="C38" s="483"/>
      <c r="D38" s="264" t="s">
        <v>43</v>
      </c>
      <c r="E38" s="331">
        <f t="shared" si="16"/>
        <v>59.8</v>
      </c>
      <c r="F38" s="331">
        <f t="shared" si="17"/>
        <v>0</v>
      </c>
      <c r="G38" s="305">
        <f t="shared" si="31"/>
        <v>0</v>
      </c>
      <c r="H38" s="306"/>
      <c r="I38" s="306"/>
      <c r="J38" s="306"/>
      <c r="K38" s="307"/>
      <c r="L38" s="307"/>
      <c r="M38" s="307"/>
      <c r="N38" s="306"/>
      <c r="O38" s="306"/>
      <c r="P38" s="306"/>
      <c r="Q38" s="307"/>
      <c r="R38" s="307"/>
      <c r="S38" s="307"/>
      <c r="T38" s="306"/>
      <c r="U38" s="306"/>
      <c r="V38" s="306"/>
      <c r="W38" s="307"/>
      <c r="X38" s="307"/>
      <c r="Y38" s="307"/>
      <c r="Z38" s="306"/>
      <c r="AA38" s="306"/>
      <c r="AB38" s="306"/>
      <c r="AC38" s="307"/>
      <c r="AD38" s="307"/>
      <c r="AE38" s="307"/>
      <c r="AF38" s="307"/>
      <c r="AG38" s="306">
        <v>29.9</v>
      </c>
      <c r="AH38" s="306"/>
      <c r="AI38" s="306"/>
      <c r="AJ38" s="306"/>
      <c r="AK38" s="306"/>
      <c r="AL38" s="307"/>
      <c r="AM38" s="307"/>
      <c r="AN38" s="307"/>
      <c r="AO38" s="307"/>
      <c r="AP38" s="307"/>
      <c r="AQ38" s="306">
        <v>29.9</v>
      </c>
      <c r="AR38" s="306"/>
      <c r="AS38" s="306"/>
      <c r="AT38" s="306"/>
      <c r="AU38" s="306"/>
      <c r="AV38" s="307"/>
      <c r="AW38" s="307"/>
      <c r="AX38" s="307"/>
      <c r="AY38" s="485"/>
      <c r="AZ38" s="354"/>
    </row>
    <row r="39" spans="1:52" ht="24.75" customHeight="1" x14ac:dyDescent="0.25">
      <c r="A39" s="483" t="s">
        <v>452</v>
      </c>
      <c r="B39" s="483" t="s">
        <v>450</v>
      </c>
      <c r="C39" s="483"/>
      <c r="D39" s="139" t="s">
        <v>41</v>
      </c>
      <c r="E39" s="331">
        <f t="shared" si="16"/>
        <v>1063.8</v>
      </c>
      <c r="F39" s="331">
        <f t="shared" si="17"/>
        <v>0</v>
      </c>
      <c r="G39" s="305">
        <f t="shared" si="31"/>
        <v>0</v>
      </c>
      <c r="H39" s="306"/>
      <c r="I39" s="306"/>
      <c r="J39" s="306"/>
      <c r="K39" s="307"/>
      <c r="L39" s="307"/>
      <c r="M39" s="307"/>
      <c r="N39" s="306"/>
      <c r="O39" s="306"/>
      <c r="P39" s="306"/>
      <c r="Q39" s="307"/>
      <c r="R39" s="307"/>
      <c r="S39" s="307"/>
      <c r="T39" s="306"/>
      <c r="U39" s="306"/>
      <c r="V39" s="306"/>
      <c r="W39" s="307"/>
      <c r="X39" s="307"/>
      <c r="Y39" s="307"/>
      <c r="Z39" s="306"/>
      <c r="AA39" s="306"/>
      <c r="AB39" s="306"/>
      <c r="AC39" s="307"/>
      <c r="AD39" s="307"/>
      <c r="AE39" s="307"/>
      <c r="AF39" s="307"/>
      <c r="AG39" s="306">
        <f>AG40+AG41</f>
        <v>531.9</v>
      </c>
      <c r="AH39" s="306"/>
      <c r="AI39" s="306"/>
      <c r="AJ39" s="306"/>
      <c r="AK39" s="306"/>
      <c r="AL39" s="307"/>
      <c r="AM39" s="307"/>
      <c r="AN39" s="307"/>
      <c r="AO39" s="307"/>
      <c r="AP39" s="307"/>
      <c r="AQ39" s="306">
        <f>AQ40+AQ41</f>
        <v>531.9</v>
      </c>
      <c r="AR39" s="306"/>
      <c r="AS39" s="306"/>
      <c r="AT39" s="306"/>
      <c r="AU39" s="306"/>
      <c r="AV39" s="307"/>
      <c r="AW39" s="307"/>
      <c r="AX39" s="307"/>
      <c r="AY39" s="484"/>
      <c r="AZ39" s="354"/>
    </row>
    <row r="40" spans="1:52" ht="39.75" customHeight="1" x14ac:dyDescent="0.25">
      <c r="A40" s="483"/>
      <c r="B40" s="483"/>
      <c r="C40" s="483"/>
      <c r="D40" s="264" t="s">
        <v>2</v>
      </c>
      <c r="E40" s="331">
        <f t="shared" si="16"/>
        <v>750</v>
      </c>
      <c r="F40" s="331">
        <f t="shared" si="17"/>
        <v>0</v>
      </c>
      <c r="G40" s="305">
        <f t="shared" si="31"/>
        <v>0</v>
      </c>
      <c r="H40" s="306"/>
      <c r="I40" s="306"/>
      <c r="J40" s="306"/>
      <c r="K40" s="307"/>
      <c r="L40" s="307"/>
      <c r="M40" s="307"/>
      <c r="N40" s="306"/>
      <c r="O40" s="306"/>
      <c r="P40" s="306"/>
      <c r="Q40" s="307"/>
      <c r="R40" s="307"/>
      <c r="S40" s="307"/>
      <c r="T40" s="306"/>
      <c r="U40" s="306"/>
      <c r="V40" s="306"/>
      <c r="W40" s="307"/>
      <c r="X40" s="307"/>
      <c r="Y40" s="307"/>
      <c r="Z40" s="306"/>
      <c r="AA40" s="306"/>
      <c r="AB40" s="306"/>
      <c r="AC40" s="307"/>
      <c r="AD40" s="307"/>
      <c r="AE40" s="307"/>
      <c r="AF40" s="307"/>
      <c r="AG40" s="306">
        <v>375</v>
      </c>
      <c r="AH40" s="306"/>
      <c r="AI40" s="306"/>
      <c r="AJ40" s="306"/>
      <c r="AK40" s="306"/>
      <c r="AL40" s="307"/>
      <c r="AM40" s="307"/>
      <c r="AN40" s="307"/>
      <c r="AO40" s="307"/>
      <c r="AP40" s="307"/>
      <c r="AQ40" s="306">
        <v>375</v>
      </c>
      <c r="AR40" s="306"/>
      <c r="AS40" s="306"/>
      <c r="AT40" s="306"/>
      <c r="AU40" s="306"/>
      <c r="AV40" s="307"/>
      <c r="AW40" s="307"/>
      <c r="AX40" s="307"/>
      <c r="AY40" s="485"/>
      <c r="AZ40" s="354"/>
    </row>
    <row r="41" spans="1:52" ht="33.75" customHeight="1" x14ac:dyDescent="0.25">
      <c r="A41" s="483"/>
      <c r="B41" s="483"/>
      <c r="C41" s="483"/>
      <c r="D41" s="264" t="s">
        <v>43</v>
      </c>
      <c r="E41" s="331">
        <f t="shared" si="16"/>
        <v>313.8</v>
      </c>
      <c r="F41" s="331">
        <f t="shared" si="17"/>
        <v>0</v>
      </c>
      <c r="G41" s="305">
        <f t="shared" si="31"/>
        <v>0</v>
      </c>
      <c r="H41" s="306"/>
      <c r="I41" s="306"/>
      <c r="J41" s="306"/>
      <c r="K41" s="307"/>
      <c r="L41" s="307"/>
      <c r="M41" s="307"/>
      <c r="N41" s="306"/>
      <c r="O41" s="306"/>
      <c r="P41" s="306"/>
      <c r="Q41" s="307"/>
      <c r="R41" s="307"/>
      <c r="S41" s="307"/>
      <c r="T41" s="306"/>
      <c r="U41" s="306"/>
      <c r="V41" s="306"/>
      <c r="W41" s="307"/>
      <c r="X41" s="307"/>
      <c r="Y41" s="307"/>
      <c r="Z41" s="306"/>
      <c r="AA41" s="306"/>
      <c r="AB41" s="306"/>
      <c r="AC41" s="307"/>
      <c r="AD41" s="307"/>
      <c r="AE41" s="307"/>
      <c r="AF41" s="307"/>
      <c r="AG41" s="306">
        <v>156.9</v>
      </c>
      <c r="AH41" s="306"/>
      <c r="AI41" s="306"/>
      <c r="AJ41" s="306"/>
      <c r="AK41" s="306"/>
      <c r="AL41" s="307"/>
      <c r="AM41" s="307"/>
      <c r="AN41" s="307"/>
      <c r="AO41" s="307"/>
      <c r="AP41" s="307"/>
      <c r="AQ41" s="306">
        <v>156.9</v>
      </c>
      <c r="AR41" s="306"/>
      <c r="AS41" s="306"/>
      <c r="AT41" s="306"/>
      <c r="AU41" s="306"/>
      <c r="AV41" s="307"/>
      <c r="AW41" s="307"/>
      <c r="AX41" s="307"/>
      <c r="AY41" s="485"/>
      <c r="AZ41" s="354"/>
    </row>
    <row r="42" spans="1:52" ht="24.75" hidden="1" customHeight="1" x14ac:dyDescent="0.25">
      <c r="A42" s="483" t="s">
        <v>371</v>
      </c>
      <c r="B42" s="483" t="s">
        <v>283</v>
      </c>
      <c r="C42" s="483"/>
      <c r="D42" s="139" t="s">
        <v>41</v>
      </c>
      <c r="E42" s="331">
        <f t="shared" si="16"/>
        <v>0</v>
      </c>
      <c r="F42" s="331">
        <f t="shared" si="17"/>
        <v>0</v>
      </c>
      <c r="G42" s="305">
        <f t="shared" si="31"/>
        <v>0</v>
      </c>
      <c r="H42" s="306"/>
      <c r="I42" s="306"/>
      <c r="J42" s="306"/>
      <c r="K42" s="307"/>
      <c r="L42" s="307"/>
      <c r="M42" s="307"/>
      <c r="N42" s="306"/>
      <c r="O42" s="306"/>
      <c r="P42" s="306"/>
      <c r="Q42" s="307"/>
      <c r="R42" s="307"/>
      <c r="S42" s="307"/>
      <c r="T42" s="306"/>
      <c r="U42" s="306"/>
      <c r="V42" s="306"/>
      <c r="W42" s="307"/>
      <c r="X42" s="307"/>
      <c r="Y42" s="307"/>
      <c r="Z42" s="306"/>
      <c r="AA42" s="306"/>
      <c r="AB42" s="306"/>
      <c r="AC42" s="307"/>
      <c r="AD42" s="307"/>
      <c r="AE42" s="307"/>
      <c r="AF42" s="307"/>
      <c r="AG42" s="306"/>
      <c r="AH42" s="306"/>
      <c r="AI42" s="306"/>
      <c r="AJ42" s="306"/>
      <c r="AK42" s="306"/>
      <c r="AL42" s="307"/>
      <c r="AM42" s="307"/>
      <c r="AN42" s="307"/>
      <c r="AO42" s="307"/>
      <c r="AP42" s="307"/>
      <c r="AQ42" s="306"/>
      <c r="AR42" s="306"/>
      <c r="AS42" s="306"/>
      <c r="AT42" s="306"/>
      <c r="AU42" s="306"/>
      <c r="AV42" s="307"/>
      <c r="AW42" s="307"/>
      <c r="AX42" s="307"/>
      <c r="AY42" s="484"/>
      <c r="AZ42" s="354"/>
    </row>
    <row r="43" spans="1:52" ht="41.25" hidden="1" customHeight="1" x14ac:dyDescent="0.25">
      <c r="A43" s="483"/>
      <c r="B43" s="483"/>
      <c r="C43" s="483"/>
      <c r="D43" s="264" t="s">
        <v>2</v>
      </c>
      <c r="E43" s="331">
        <f t="shared" si="16"/>
        <v>0</v>
      </c>
      <c r="F43" s="331">
        <f t="shared" si="17"/>
        <v>0</v>
      </c>
      <c r="G43" s="305">
        <f t="shared" si="31"/>
        <v>0</v>
      </c>
      <c r="H43" s="306"/>
      <c r="I43" s="306"/>
      <c r="J43" s="306"/>
      <c r="K43" s="307"/>
      <c r="L43" s="307"/>
      <c r="M43" s="307"/>
      <c r="N43" s="306"/>
      <c r="O43" s="306"/>
      <c r="P43" s="306"/>
      <c r="Q43" s="307"/>
      <c r="R43" s="307"/>
      <c r="S43" s="307"/>
      <c r="T43" s="306"/>
      <c r="U43" s="306"/>
      <c r="V43" s="306"/>
      <c r="W43" s="307"/>
      <c r="X43" s="307"/>
      <c r="Y43" s="307"/>
      <c r="Z43" s="306"/>
      <c r="AA43" s="306"/>
      <c r="AB43" s="306"/>
      <c r="AC43" s="307"/>
      <c r="AD43" s="307"/>
      <c r="AE43" s="307"/>
      <c r="AF43" s="307"/>
      <c r="AG43" s="306"/>
      <c r="AH43" s="306"/>
      <c r="AI43" s="306"/>
      <c r="AJ43" s="306"/>
      <c r="AK43" s="306"/>
      <c r="AL43" s="307"/>
      <c r="AM43" s="307"/>
      <c r="AN43" s="307"/>
      <c r="AO43" s="307"/>
      <c r="AP43" s="307"/>
      <c r="AQ43" s="306"/>
      <c r="AR43" s="306"/>
      <c r="AS43" s="306"/>
      <c r="AT43" s="306"/>
      <c r="AU43" s="306"/>
      <c r="AV43" s="307"/>
      <c r="AW43" s="307"/>
      <c r="AX43" s="307"/>
      <c r="AY43" s="485"/>
      <c r="AZ43" s="354"/>
    </row>
    <row r="44" spans="1:52" ht="28.5" hidden="1" customHeight="1" x14ac:dyDescent="0.25">
      <c r="A44" s="483"/>
      <c r="B44" s="483"/>
      <c r="C44" s="483"/>
      <c r="D44" s="264" t="s">
        <v>43</v>
      </c>
      <c r="E44" s="331">
        <f t="shared" si="16"/>
        <v>0</v>
      </c>
      <c r="F44" s="331">
        <f t="shared" si="17"/>
        <v>0</v>
      </c>
      <c r="G44" s="305">
        <f t="shared" si="31"/>
        <v>0</v>
      </c>
      <c r="H44" s="306"/>
      <c r="I44" s="306"/>
      <c r="J44" s="306"/>
      <c r="K44" s="307"/>
      <c r="L44" s="307"/>
      <c r="M44" s="307"/>
      <c r="N44" s="306"/>
      <c r="O44" s="306"/>
      <c r="P44" s="306"/>
      <c r="Q44" s="307"/>
      <c r="R44" s="307"/>
      <c r="S44" s="307"/>
      <c r="T44" s="306"/>
      <c r="U44" s="306"/>
      <c r="V44" s="306"/>
      <c r="W44" s="307"/>
      <c r="X44" s="307"/>
      <c r="Y44" s="307"/>
      <c r="Z44" s="306"/>
      <c r="AA44" s="306"/>
      <c r="AB44" s="306"/>
      <c r="AC44" s="307"/>
      <c r="AD44" s="307"/>
      <c r="AE44" s="307"/>
      <c r="AF44" s="307"/>
      <c r="AG44" s="306"/>
      <c r="AH44" s="306"/>
      <c r="AI44" s="306"/>
      <c r="AJ44" s="306"/>
      <c r="AK44" s="306"/>
      <c r="AL44" s="307"/>
      <c r="AM44" s="307"/>
      <c r="AN44" s="307"/>
      <c r="AO44" s="307"/>
      <c r="AP44" s="307"/>
      <c r="AQ44" s="306"/>
      <c r="AR44" s="306"/>
      <c r="AS44" s="306"/>
      <c r="AT44" s="306"/>
      <c r="AU44" s="306"/>
      <c r="AV44" s="307"/>
      <c r="AW44" s="307"/>
      <c r="AX44" s="307"/>
      <c r="AY44" s="485"/>
      <c r="AZ44" s="354"/>
    </row>
    <row r="45" spans="1:52" ht="27.75" customHeight="1" x14ac:dyDescent="0.25">
      <c r="A45" s="483" t="s">
        <v>451</v>
      </c>
      <c r="B45" s="483" t="s">
        <v>453</v>
      </c>
      <c r="C45" s="483"/>
      <c r="D45" s="139" t="s">
        <v>41</v>
      </c>
      <c r="E45" s="331">
        <f t="shared" si="16"/>
        <v>222.22221999999999</v>
      </c>
      <c r="F45" s="331">
        <f t="shared" si="17"/>
        <v>0</v>
      </c>
      <c r="G45" s="305">
        <f t="shared" si="31"/>
        <v>0</v>
      </c>
      <c r="H45" s="306"/>
      <c r="I45" s="306"/>
      <c r="J45" s="306"/>
      <c r="K45" s="307"/>
      <c r="L45" s="307"/>
      <c r="M45" s="307"/>
      <c r="N45" s="306"/>
      <c r="O45" s="306"/>
      <c r="P45" s="306"/>
      <c r="Q45" s="307"/>
      <c r="R45" s="307"/>
      <c r="S45" s="307"/>
      <c r="T45" s="306"/>
      <c r="U45" s="306"/>
      <c r="V45" s="306"/>
      <c r="W45" s="307"/>
      <c r="X45" s="307"/>
      <c r="Y45" s="307"/>
      <c r="Z45" s="306"/>
      <c r="AA45" s="306"/>
      <c r="AB45" s="306"/>
      <c r="AC45" s="307"/>
      <c r="AD45" s="307"/>
      <c r="AE45" s="307"/>
      <c r="AF45" s="307"/>
      <c r="AG45" s="306">
        <f>AG46+AG47</f>
        <v>110</v>
      </c>
      <c r="AH45" s="306"/>
      <c r="AI45" s="306"/>
      <c r="AJ45" s="306"/>
      <c r="AK45" s="306"/>
      <c r="AL45" s="307"/>
      <c r="AM45" s="307"/>
      <c r="AN45" s="307"/>
      <c r="AO45" s="307"/>
      <c r="AP45" s="307"/>
      <c r="AQ45" s="306">
        <f>AQ46+AQ47</f>
        <v>112.22221999999999</v>
      </c>
      <c r="AR45" s="306"/>
      <c r="AS45" s="306"/>
      <c r="AT45" s="306"/>
      <c r="AU45" s="306"/>
      <c r="AV45" s="307"/>
      <c r="AW45" s="307"/>
      <c r="AX45" s="307"/>
      <c r="AY45" s="484"/>
      <c r="AZ45" s="354"/>
    </row>
    <row r="46" spans="1:52" ht="41.25" customHeight="1" x14ac:dyDescent="0.25">
      <c r="A46" s="483"/>
      <c r="B46" s="483"/>
      <c r="C46" s="483"/>
      <c r="D46" s="264" t="s">
        <v>2</v>
      </c>
      <c r="E46" s="331">
        <f t="shared" si="16"/>
        <v>200</v>
      </c>
      <c r="F46" s="331">
        <f t="shared" si="17"/>
        <v>0</v>
      </c>
      <c r="G46" s="305">
        <f t="shared" si="31"/>
        <v>0</v>
      </c>
      <c r="H46" s="306"/>
      <c r="I46" s="306"/>
      <c r="J46" s="306"/>
      <c r="K46" s="307"/>
      <c r="L46" s="307"/>
      <c r="M46" s="307"/>
      <c r="N46" s="306"/>
      <c r="O46" s="306"/>
      <c r="P46" s="306"/>
      <c r="Q46" s="307"/>
      <c r="R46" s="307"/>
      <c r="S46" s="307"/>
      <c r="T46" s="306"/>
      <c r="U46" s="306"/>
      <c r="V46" s="306"/>
      <c r="W46" s="307"/>
      <c r="X46" s="307"/>
      <c r="Y46" s="307"/>
      <c r="Z46" s="306"/>
      <c r="AA46" s="306"/>
      <c r="AB46" s="306"/>
      <c r="AC46" s="307"/>
      <c r="AD46" s="307"/>
      <c r="AE46" s="307"/>
      <c r="AF46" s="307"/>
      <c r="AG46" s="306">
        <v>100</v>
      </c>
      <c r="AH46" s="306"/>
      <c r="AI46" s="306"/>
      <c r="AJ46" s="306"/>
      <c r="AK46" s="306"/>
      <c r="AL46" s="307"/>
      <c r="AM46" s="307"/>
      <c r="AN46" s="307"/>
      <c r="AO46" s="307"/>
      <c r="AP46" s="307"/>
      <c r="AQ46" s="306">
        <v>100</v>
      </c>
      <c r="AR46" s="306"/>
      <c r="AS46" s="306"/>
      <c r="AT46" s="306"/>
      <c r="AU46" s="306"/>
      <c r="AV46" s="307"/>
      <c r="AW46" s="307"/>
      <c r="AX46" s="307"/>
      <c r="AY46" s="485"/>
      <c r="AZ46" s="354"/>
    </row>
    <row r="47" spans="1:52" ht="30" customHeight="1" x14ac:dyDescent="0.25">
      <c r="A47" s="483"/>
      <c r="B47" s="483"/>
      <c r="C47" s="483"/>
      <c r="D47" s="264" t="s">
        <v>43</v>
      </c>
      <c r="E47" s="331">
        <f t="shared" si="16"/>
        <v>22.22222</v>
      </c>
      <c r="F47" s="331">
        <f t="shared" si="17"/>
        <v>0</v>
      </c>
      <c r="G47" s="305">
        <f t="shared" si="31"/>
        <v>0</v>
      </c>
      <c r="H47" s="306"/>
      <c r="I47" s="306"/>
      <c r="J47" s="306"/>
      <c r="K47" s="307"/>
      <c r="L47" s="307"/>
      <c r="M47" s="307"/>
      <c r="N47" s="306"/>
      <c r="O47" s="306"/>
      <c r="P47" s="306"/>
      <c r="Q47" s="307"/>
      <c r="R47" s="307"/>
      <c r="S47" s="307"/>
      <c r="T47" s="306"/>
      <c r="U47" s="306"/>
      <c r="V47" s="306"/>
      <c r="W47" s="307"/>
      <c r="X47" s="307"/>
      <c r="Y47" s="307"/>
      <c r="Z47" s="306"/>
      <c r="AA47" s="306"/>
      <c r="AB47" s="306"/>
      <c r="AC47" s="307"/>
      <c r="AD47" s="307"/>
      <c r="AE47" s="307"/>
      <c r="AF47" s="307"/>
      <c r="AG47" s="306">
        <v>10</v>
      </c>
      <c r="AH47" s="306"/>
      <c r="AI47" s="306"/>
      <c r="AJ47" s="306"/>
      <c r="AK47" s="306"/>
      <c r="AL47" s="307"/>
      <c r="AM47" s="307"/>
      <c r="AN47" s="307"/>
      <c r="AO47" s="307"/>
      <c r="AP47" s="307"/>
      <c r="AQ47" s="306">
        <f>10+2.22222</f>
        <v>12.22222</v>
      </c>
      <c r="AR47" s="306"/>
      <c r="AS47" s="306"/>
      <c r="AT47" s="306"/>
      <c r="AU47" s="306"/>
      <c r="AV47" s="307"/>
      <c r="AW47" s="307"/>
      <c r="AX47" s="307"/>
      <c r="AY47" s="485"/>
      <c r="AZ47" s="354"/>
    </row>
    <row r="48" spans="1:52" ht="63.75" customHeight="1" x14ac:dyDescent="0.25">
      <c r="A48" s="499" t="s">
        <v>3</v>
      </c>
      <c r="B48" s="499" t="s">
        <v>284</v>
      </c>
      <c r="C48" s="499" t="s">
        <v>285</v>
      </c>
      <c r="D48" s="138" t="s">
        <v>41</v>
      </c>
      <c r="E48" s="329">
        <f>E49+E50</f>
        <v>1753.6</v>
      </c>
      <c r="F48" s="329">
        <f>F49+F50</f>
        <v>468.78423000000009</v>
      </c>
      <c r="G48" s="330">
        <f>F48/E48*100</f>
        <v>26.732677349452562</v>
      </c>
      <c r="H48" s="329">
        <f t="shared" ref="H48:V48" si="32">H49+H50</f>
        <v>0</v>
      </c>
      <c r="I48" s="329">
        <f t="shared" si="32"/>
        <v>0</v>
      </c>
      <c r="J48" s="329">
        <f t="shared" si="32"/>
        <v>0</v>
      </c>
      <c r="K48" s="329">
        <f t="shared" si="32"/>
        <v>0</v>
      </c>
      <c r="L48" s="329">
        <f t="shared" si="32"/>
        <v>0</v>
      </c>
      <c r="M48" s="329">
        <f t="shared" si="32"/>
        <v>0</v>
      </c>
      <c r="N48" s="329">
        <f t="shared" si="32"/>
        <v>230.63516999999999</v>
      </c>
      <c r="O48" s="329">
        <f t="shared" si="32"/>
        <v>230.63516999999999</v>
      </c>
      <c r="P48" s="329">
        <f t="shared" si="32"/>
        <v>0</v>
      </c>
      <c r="Q48" s="329">
        <f t="shared" si="32"/>
        <v>0</v>
      </c>
      <c r="R48" s="329">
        <f t="shared" si="32"/>
        <v>0</v>
      </c>
      <c r="S48" s="329">
        <f t="shared" si="32"/>
        <v>0</v>
      </c>
      <c r="T48" s="329">
        <f t="shared" si="32"/>
        <v>153.9</v>
      </c>
      <c r="U48" s="329">
        <f t="shared" si="32"/>
        <v>238.14906000000002</v>
      </c>
      <c r="V48" s="329">
        <f t="shared" si="32"/>
        <v>0</v>
      </c>
      <c r="W48" s="329">
        <f t="shared" ref="W48:AC48" si="33">W49+W50</f>
        <v>0</v>
      </c>
      <c r="X48" s="329">
        <f t="shared" si="33"/>
        <v>0</v>
      </c>
      <c r="Y48" s="329">
        <f t="shared" si="33"/>
        <v>0</v>
      </c>
      <c r="Z48" s="329">
        <f t="shared" si="33"/>
        <v>0</v>
      </c>
      <c r="AA48" s="329">
        <f t="shared" si="33"/>
        <v>0</v>
      </c>
      <c r="AB48" s="329">
        <f t="shared" si="33"/>
        <v>0</v>
      </c>
      <c r="AC48" s="329">
        <f t="shared" si="33"/>
        <v>0</v>
      </c>
      <c r="AD48" s="329"/>
      <c r="AE48" s="329">
        <f>AE49+AE50</f>
        <v>0</v>
      </c>
      <c r="AF48" s="329">
        <f>AF49+AF50</f>
        <v>0</v>
      </c>
      <c r="AG48" s="329">
        <f>AG49+AG50</f>
        <v>412.27082999999999</v>
      </c>
      <c r="AH48" s="329"/>
      <c r="AI48" s="329"/>
      <c r="AJ48" s="329">
        <f>AJ49+AJ50</f>
        <v>0</v>
      </c>
      <c r="AK48" s="329">
        <f>AK49+AK50</f>
        <v>0</v>
      </c>
      <c r="AL48" s="329">
        <f>AL49+AL50</f>
        <v>375.9</v>
      </c>
      <c r="AM48" s="329"/>
      <c r="AN48" s="329"/>
      <c r="AO48" s="329">
        <f>AO49+AO50</f>
        <v>0</v>
      </c>
      <c r="AP48" s="329">
        <f>AP49+AP50</f>
        <v>0</v>
      </c>
      <c r="AQ48" s="329">
        <f>AQ49+AQ50</f>
        <v>84</v>
      </c>
      <c r="AR48" s="329"/>
      <c r="AS48" s="329"/>
      <c r="AT48" s="329">
        <f>AT49+AT50</f>
        <v>0</v>
      </c>
      <c r="AU48" s="329">
        <f>AU49+AU50</f>
        <v>0</v>
      </c>
      <c r="AV48" s="329">
        <f>AV49+AV50</f>
        <v>496.89400000000001</v>
      </c>
      <c r="AW48" s="329">
        <f>AW49+AW50</f>
        <v>0</v>
      </c>
      <c r="AX48" s="329">
        <f>AX49+AX50</f>
        <v>0</v>
      </c>
      <c r="AY48" s="484"/>
      <c r="AZ48" s="354"/>
    </row>
    <row r="49" spans="1:52" ht="53.25" hidden="1" customHeight="1" x14ac:dyDescent="0.25">
      <c r="A49" s="499"/>
      <c r="B49" s="499"/>
      <c r="C49" s="499"/>
      <c r="D49" s="263" t="s">
        <v>2</v>
      </c>
      <c r="E49" s="329">
        <f t="shared" ref="E49:G50" si="34">E52+E55+E58+E61+E64</f>
        <v>0</v>
      </c>
      <c r="F49" s="329">
        <f t="shared" si="34"/>
        <v>0</v>
      </c>
      <c r="G49" s="329">
        <f t="shared" si="34"/>
        <v>0</v>
      </c>
      <c r="H49" s="329">
        <f t="shared" ref="H49:V49" si="35">H52+H55+H58+H61+H64</f>
        <v>0</v>
      </c>
      <c r="I49" s="329">
        <f t="shared" si="35"/>
        <v>0</v>
      </c>
      <c r="J49" s="329">
        <f t="shared" si="35"/>
        <v>0</v>
      </c>
      <c r="K49" s="329">
        <f t="shared" si="35"/>
        <v>0</v>
      </c>
      <c r="L49" s="329">
        <f t="shared" si="35"/>
        <v>0</v>
      </c>
      <c r="M49" s="329">
        <f t="shared" si="35"/>
        <v>0</v>
      </c>
      <c r="N49" s="329">
        <f t="shared" si="35"/>
        <v>0</v>
      </c>
      <c r="O49" s="329">
        <f t="shared" si="35"/>
        <v>0</v>
      </c>
      <c r="P49" s="329">
        <f t="shared" si="35"/>
        <v>0</v>
      </c>
      <c r="Q49" s="329">
        <f t="shared" si="35"/>
        <v>0</v>
      </c>
      <c r="R49" s="329">
        <f t="shared" si="35"/>
        <v>0</v>
      </c>
      <c r="S49" s="329">
        <f t="shared" si="35"/>
        <v>0</v>
      </c>
      <c r="T49" s="329">
        <f t="shared" si="35"/>
        <v>0</v>
      </c>
      <c r="U49" s="329">
        <f t="shared" si="35"/>
        <v>0</v>
      </c>
      <c r="V49" s="329">
        <f t="shared" si="35"/>
        <v>0</v>
      </c>
      <c r="W49" s="329">
        <f t="shared" ref="W49:Z50" si="36">W52+W55+W58+W61+W64</f>
        <v>0</v>
      </c>
      <c r="X49" s="329">
        <f t="shared" si="36"/>
        <v>0</v>
      </c>
      <c r="Y49" s="329">
        <f t="shared" si="36"/>
        <v>0</v>
      </c>
      <c r="Z49" s="329">
        <f t="shared" si="36"/>
        <v>0</v>
      </c>
      <c r="AA49" s="329">
        <f t="shared" ref="AA49:AC50" si="37">AA52+AA55+AA58+AA61+AA64</f>
        <v>0</v>
      </c>
      <c r="AB49" s="329">
        <f t="shared" si="37"/>
        <v>0</v>
      </c>
      <c r="AC49" s="329">
        <f t="shared" si="37"/>
        <v>0</v>
      </c>
      <c r="AD49" s="329"/>
      <c r="AE49" s="329">
        <f t="shared" ref="AE49:AG50" si="38">AE52+AE55+AE58+AE61+AE64</f>
        <v>0</v>
      </c>
      <c r="AF49" s="329">
        <f t="shared" si="38"/>
        <v>0</v>
      </c>
      <c r="AG49" s="329">
        <f t="shared" si="38"/>
        <v>0</v>
      </c>
      <c r="AH49" s="329"/>
      <c r="AI49" s="329"/>
      <c r="AJ49" s="329">
        <f t="shared" ref="AJ49:AL50" si="39">AJ52+AJ55+AJ58+AJ61+AJ64</f>
        <v>0</v>
      </c>
      <c r="AK49" s="329">
        <f t="shared" si="39"/>
        <v>0</v>
      </c>
      <c r="AL49" s="329">
        <f t="shared" si="39"/>
        <v>0</v>
      </c>
      <c r="AM49" s="329"/>
      <c r="AN49" s="329"/>
      <c r="AO49" s="329">
        <f t="shared" ref="AO49:AQ50" si="40">AO52+AO55+AO58+AO61+AO64</f>
        <v>0</v>
      </c>
      <c r="AP49" s="329">
        <f t="shared" si="40"/>
        <v>0</v>
      </c>
      <c r="AQ49" s="329">
        <f t="shared" si="40"/>
        <v>0</v>
      </c>
      <c r="AR49" s="329"/>
      <c r="AS49" s="329"/>
      <c r="AT49" s="329">
        <f t="shared" ref="AT49:AX50" si="41">AT52+AT55+AT58+AT61+AT64</f>
        <v>0</v>
      </c>
      <c r="AU49" s="329">
        <f t="shared" si="41"/>
        <v>0</v>
      </c>
      <c r="AV49" s="329">
        <f t="shared" si="41"/>
        <v>0</v>
      </c>
      <c r="AW49" s="329">
        <f t="shared" si="41"/>
        <v>0</v>
      </c>
      <c r="AX49" s="329">
        <f t="shared" si="41"/>
        <v>0</v>
      </c>
      <c r="AY49" s="485"/>
      <c r="AZ49" s="354"/>
    </row>
    <row r="50" spans="1:52" ht="58.5" customHeight="1" x14ac:dyDescent="0.25">
      <c r="A50" s="499"/>
      <c r="B50" s="499"/>
      <c r="C50" s="499"/>
      <c r="D50" s="263" t="s">
        <v>43</v>
      </c>
      <c r="E50" s="329">
        <f t="shared" si="34"/>
        <v>1753.6</v>
      </c>
      <c r="F50" s="329">
        <f t="shared" si="34"/>
        <v>468.78423000000009</v>
      </c>
      <c r="G50" s="330">
        <f>F50/E50*100</f>
        <v>26.732677349452562</v>
      </c>
      <c r="H50" s="329">
        <f t="shared" ref="H50:V50" si="42">H53+H56+H59+H62+H65</f>
        <v>0</v>
      </c>
      <c r="I50" s="329">
        <f t="shared" si="42"/>
        <v>0</v>
      </c>
      <c r="J50" s="329">
        <f t="shared" si="42"/>
        <v>0</v>
      </c>
      <c r="K50" s="329">
        <f>K53+K56+K59+K62+K65</f>
        <v>0</v>
      </c>
      <c r="L50" s="329">
        <f t="shared" si="42"/>
        <v>0</v>
      </c>
      <c r="M50" s="329">
        <f t="shared" si="42"/>
        <v>0</v>
      </c>
      <c r="N50" s="329">
        <f t="shared" si="42"/>
        <v>230.63516999999999</v>
      </c>
      <c r="O50" s="329">
        <f t="shared" si="42"/>
        <v>230.63516999999999</v>
      </c>
      <c r="P50" s="329">
        <f t="shared" si="42"/>
        <v>0</v>
      </c>
      <c r="Q50" s="329">
        <f t="shared" si="42"/>
        <v>0</v>
      </c>
      <c r="R50" s="329">
        <f t="shared" si="42"/>
        <v>0</v>
      </c>
      <c r="S50" s="329">
        <f t="shared" si="42"/>
        <v>0</v>
      </c>
      <c r="T50" s="329">
        <f t="shared" si="42"/>
        <v>153.9</v>
      </c>
      <c r="U50" s="329">
        <f t="shared" si="42"/>
        <v>238.14906000000002</v>
      </c>
      <c r="V50" s="329">
        <f t="shared" si="42"/>
        <v>0</v>
      </c>
      <c r="W50" s="329">
        <f t="shared" si="36"/>
        <v>0</v>
      </c>
      <c r="X50" s="329">
        <f t="shared" si="36"/>
        <v>0</v>
      </c>
      <c r="Y50" s="329">
        <f t="shared" si="36"/>
        <v>0</v>
      </c>
      <c r="Z50" s="329">
        <f t="shared" si="36"/>
        <v>0</v>
      </c>
      <c r="AA50" s="329">
        <f t="shared" si="37"/>
        <v>0</v>
      </c>
      <c r="AB50" s="329">
        <f t="shared" si="37"/>
        <v>0</v>
      </c>
      <c r="AC50" s="329">
        <f t="shared" si="37"/>
        <v>0</v>
      </c>
      <c r="AD50" s="329"/>
      <c r="AE50" s="329">
        <f t="shared" si="38"/>
        <v>0</v>
      </c>
      <c r="AF50" s="329">
        <f t="shared" si="38"/>
        <v>0</v>
      </c>
      <c r="AG50" s="329">
        <f t="shared" si="38"/>
        <v>412.27082999999999</v>
      </c>
      <c r="AH50" s="329"/>
      <c r="AI50" s="329"/>
      <c r="AJ50" s="329">
        <f t="shared" si="39"/>
        <v>0</v>
      </c>
      <c r="AK50" s="329">
        <f t="shared" si="39"/>
        <v>0</v>
      </c>
      <c r="AL50" s="329">
        <f t="shared" si="39"/>
        <v>375.9</v>
      </c>
      <c r="AM50" s="329"/>
      <c r="AN50" s="329"/>
      <c r="AO50" s="329">
        <f t="shared" si="40"/>
        <v>0</v>
      </c>
      <c r="AP50" s="329">
        <f t="shared" si="40"/>
        <v>0</v>
      </c>
      <c r="AQ50" s="329">
        <f t="shared" si="40"/>
        <v>84</v>
      </c>
      <c r="AR50" s="329"/>
      <c r="AS50" s="329"/>
      <c r="AT50" s="329">
        <f t="shared" si="41"/>
        <v>0</v>
      </c>
      <c r="AU50" s="329">
        <f t="shared" si="41"/>
        <v>0</v>
      </c>
      <c r="AV50" s="329">
        <f t="shared" si="41"/>
        <v>496.89400000000001</v>
      </c>
      <c r="AW50" s="329">
        <f t="shared" si="41"/>
        <v>0</v>
      </c>
      <c r="AX50" s="329">
        <f t="shared" si="41"/>
        <v>0</v>
      </c>
      <c r="AY50" s="485"/>
      <c r="AZ50" s="354"/>
    </row>
    <row r="51" spans="1:52" ht="29.25" customHeight="1" x14ac:dyDescent="0.25">
      <c r="A51" s="483" t="s">
        <v>454</v>
      </c>
      <c r="B51" s="483" t="s">
        <v>286</v>
      </c>
      <c r="C51" s="483"/>
      <c r="D51" s="139" t="s">
        <v>41</v>
      </c>
      <c r="E51" s="331">
        <f t="shared" ref="E51:E67" si="43">H51+K51+N51+Q51+T51+W51+Z51+AC51+AG51+AL51+AQ51+AV51</f>
        <v>553.6</v>
      </c>
      <c r="F51" s="331">
        <f>I51+L51+O51+R51+U51+X51+AA51+AE51+AJ51+AO51+AT51+AW51</f>
        <v>151.75066000000001</v>
      </c>
      <c r="G51" s="341">
        <f>J51+M51+P51+S51+V51+Y51+AB51+AF51+AK51+AP51+AU51+AX51</f>
        <v>0</v>
      </c>
      <c r="H51" s="332">
        <f t="shared" ref="H51:AK51" si="44">H52+H53</f>
        <v>0</v>
      </c>
      <c r="I51" s="332">
        <f t="shared" si="44"/>
        <v>0</v>
      </c>
      <c r="J51" s="332">
        <f t="shared" si="44"/>
        <v>0</v>
      </c>
      <c r="K51" s="333">
        <f t="shared" si="44"/>
        <v>0</v>
      </c>
      <c r="L51" s="333">
        <f t="shared" si="44"/>
        <v>0</v>
      </c>
      <c r="M51" s="333">
        <f t="shared" si="44"/>
        <v>0</v>
      </c>
      <c r="N51" s="332">
        <f t="shared" si="44"/>
        <v>10.006080000000001</v>
      </c>
      <c r="O51" s="332">
        <f t="shared" si="44"/>
        <v>10.006080000000001</v>
      </c>
      <c r="P51" s="332">
        <f t="shared" si="44"/>
        <v>0</v>
      </c>
      <c r="Q51" s="333">
        <f t="shared" si="44"/>
        <v>0</v>
      </c>
      <c r="R51" s="333">
        <f t="shared" si="44"/>
        <v>0</v>
      </c>
      <c r="S51" s="333">
        <f t="shared" si="44"/>
        <v>0</v>
      </c>
      <c r="T51" s="332">
        <f t="shared" si="44"/>
        <v>111</v>
      </c>
      <c r="U51" s="332">
        <f t="shared" si="44"/>
        <v>141.74458000000001</v>
      </c>
      <c r="V51" s="332">
        <f t="shared" si="44"/>
        <v>0</v>
      </c>
      <c r="W51" s="333">
        <f t="shared" si="44"/>
        <v>0</v>
      </c>
      <c r="X51" s="333">
        <f t="shared" si="44"/>
        <v>0</v>
      </c>
      <c r="Y51" s="333">
        <f t="shared" si="44"/>
        <v>0</v>
      </c>
      <c r="Z51" s="332">
        <f t="shared" si="44"/>
        <v>0</v>
      </c>
      <c r="AA51" s="332">
        <f t="shared" si="44"/>
        <v>0</v>
      </c>
      <c r="AB51" s="332">
        <f t="shared" si="44"/>
        <v>0</v>
      </c>
      <c r="AC51" s="333">
        <f t="shared" si="44"/>
        <v>0</v>
      </c>
      <c r="AD51" s="333">
        <f t="shared" si="44"/>
        <v>0</v>
      </c>
      <c r="AE51" s="333">
        <f t="shared" si="44"/>
        <v>0</v>
      </c>
      <c r="AF51" s="333">
        <f t="shared" si="44"/>
        <v>0</v>
      </c>
      <c r="AG51" s="332">
        <f t="shared" si="44"/>
        <v>155.79392000000001</v>
      </c>
      <c r="AH51" s="332">
        <f t="shared" si="44"/>
        <v>0</v>
      </c>
      <c r="AI51" s="332">
        <f t="shared" si="44"/>
        <v>0</v>
      </c>
      <c r="AJ51" s="332">
        <f t="shared" si="44"/>
        <v>0</v>
      </c>
      <c r="AK51" s="332">
        <f t="shared" si="44"/>
        <v>0</v>
      </c>
      <c r="AL51" s="333">
        <f>AL52+AL53</f>
        <v>138.4</v>
      </c>
      <c r="AM51" s="333"/>
      <c r="AN51" s="333"/>
      <c r="AO51" s="333">
        <f t="shared" ref="AO51:AX51" si="45">AO52+AO53</f>
        <v>0</v>
      </c>
      <c r="AP51" s="333">
        <f t="shared" si="45"/>
        <v>0</v>
      </c>
      <c r="AQ51" s="332">
        <f t="shared" si="45"/>
        <v>0</v>
      </c>
      <c r="AR51" s="332">
        <f t="shared" si="45"/>
        <v>0</v>
      </c>
      <c r="AS51" s="332">
        <f t="shared" si="45"/>
        <v>0</v>
      </c>
      <c r="AT51" s="332">
        <f t="shared" si="45"/>
        <v>0</v>
      </c>
      <c r="AU51" s="332">
        <f t="shared" si="45"/>
        <v>0</v>
      </c>
      <c r="AV51" s="333">
        <f t="shared" si="45"/>
        <v>138.4</v>
      </c>
      <c r="AW51" s="333">
        <f t="shared" si="45"/>
        <v>0</v>
      </c>
      <c r="AX51" s="333">
        <f t="shared" si="45"/>
        <v>0</v>
      </c>
      <c r="AY51" s="484"/>
      <c r="AZ51" s="354"/>
    </row>
    <row r="52" spans="1:52" ht="42" hidden="1" customHeight="1" x14ac:dyDescent="0.25">
      <c r="A52" s="483"/>
      <c r="B52" s="483"/>
      <c r="C52" s="483"/>
      <c r="D52" s="264" t="s">
        <v>2</v>
      </c>
      <c r="E52" s="331">
        <f t="shared" si="43"/>
        <v>0</v>
      </c>
      <c r="F52" s="331">
        <f>I52+L52+O52+R52+U52+X52+AA52+AE52+AJ52+AO52+AT52+AW52</f>
        <v>0</v>
      </c>
      <c r="G52" s="341">
        <f>J52+M52+P52+S52+V52+Y52+AB52+AF52+AK52+AP52+AU52+AX52</f>
        <v>0</v>
      </c>
      <c r="H52" s="332"/>
      <c r="I52" s="332"/>
      <c r="J52" s="332"/>
      <c r="K52" s="333"/>
      <c r="L52" s="333"/>
      <c r="M52" s="333"/>
      <c r="N52" s="332"/>
      <c r="O52" s="332"/>
      <c r="P52" s="332"/>
      <c r="Q52" s="333"/>
      <c r="R52" s="333"/>
      <c r="S52" s="333"/>
      <c r="T52" s="332"/>
      <c r="U52" s="332"/>
      <c r="V52" s="332"/>
      <c r="W52" s="333"/>
      <c r="X52" s="333"/>
      <c r="Y52" s="333"/>
      <c r="Z52" s="332"/>
      <c r="AA52" s="332"/>
      <c r="AB52" s="332"/>
      <c r="AC52" s="333"/>
      <c r="AD52" s="333"/>
      <c r="AE52" s="333"/>
      <c r="AF52" s="333"/>
      <c r="AG52" s="332"/>
      <c r="AH52" s="332"/>
      <c r="AI52" s="332"/>
      <c r="AJ52" s="332"/>
      <c r="AK52" s="332"/>
      <c r="AL52" s="333"/>
      <c r="AM52" s="333"/>
      <c r="AN52" s="333"/>
      <c r="AO52" s="333"/>
      <c r="AP52" s="333"/>
      <c r="AQ52" s="332"/>
      <c r="AR52" s="332"/>
      <c r="AS52" s="332"/>
      <c r="AT52" s="332"/>
      <c r="AU52" s="332"/>
      <c r="AV52" s="333"/>
      <c r="AW52" s="333"/>
      <c r="AX52" s="333"/>
      <c r="AY52" s="485"/>
      <c r="AZ52" s="354"/>
    </row>
    <row r="53" spans="1:52" ht="38.25" customHeight="1" x14ac:dyDescent="0.25">
      <c r="A53" s="483"/>
      <c r="B53" s="483"/>
      <c r="C53" s="483"/>
      <c r="D53" s="264" t="s">
        <v>43</v>
      </c>
      <c r="E53" s="331">
        <f t="shared" si="43"/>
        <v>553.6</v>
      </c>
      <c r="F53" s="331">
        <f t="shared" ref="F53:F67" si="46">I53+L53+O53+R53+U53+X53+AA53+AE53+AJ53+AO53+AT53+AW53</f>
        <v>151.75066000000001</v>
      </c>
      <c r="G53" s="341">
        <f>F53/E53*100</f>
        <v>27.411607658959536</v>
      </c>
      <c r="H53" s="332"/>
      <c r="I53" s="332"/>
      <c r="J53" s="332"/>
      <c r="K53" s="333"/>
      <c r="L53" s="333"/>
      <c r="M53" s="333"/>
      <c r="N53" s="332">
        <v>10.006080000000001</v>
      </c>
      <c r="O53" s="332">
        <v>10.006080000000001</v>
      </c>
      <c r="P53" s="332"/>
      <c r="Q53" s="333"/>
      <c r="R53" s="333"/>
      <c r="S53" s="333"/>
      <c r="T53" s="332">
        <v>111</v>
      </c>
      <c r="U53" s="332">
        <v>141.74458000000001</v>
      </c>
      <c r="V53" s="332"/>
      <c r="W53" s="333"/>
      <c r="X53" s="333"/>
      <c r="Y53" s="333"/>
      <c r="Z53" s="438"/>
      <c r="AA53" s="332"/>
      <c r="AB53" s="332"/>
      <c r="AC53" s="333"/>
      <c r="AD53" s="333"/>
      <c r="AE53" s="333"/>
      <c r="AF53" s="333"/>
      <c r="AG53" s="332">
        <v>155.79392000000001</v>
      </c>
      <c r="AH53" s="332"/>
      <c r="AI53" s="332"/>
      <c r="AJ53" s="332"/>
      <c r="AK53" s="332"/>
      <c r="AL53" s="333">
        <v>138.4</v>
      </c>
      <c r="AM53" s="333"/>
      <c r="AN53" s="333"/>
      <c r="AO53" s="333"/>
      <c r="AP53" s="333"/>
      <c r="AQ53" s="332"/>
      <c r="AR53" s="332"/>
      <c r="AS53" s="332"/>
      <c r="AT53" s="332"/>
      <c r="AU53" s="332"/>
      <c r="AV53" s="333">
        <v>138.4</v>
      </c>
      <c r="AW53" s="333"/>
      <c r="AX53" s="333"/>
      <c r="AY53" s="485"/>
      <c r="AZ53" s="354"/>
    </row>
    <row r="54" spans="1:52" ht="45" customHeight="1" x14ac:dyDescent="0.25">
      <c r="A54" s="479" t="s">
        <v>455</v>
      </c>
      <c r="B54" s="481" t="s">
        <v>287</v>
      </c>
      <c r="C54" s="481"/>
      <c r="D54" s="139" t="s">
        <v>41</v>
      </c>
      <c r="E54" s="331">
        <f t="shared" si="43"/>
        <v>50</v>
      </c>
      <c r="F54" s="331">
        <f t="shared" si="46"/>
        <v>0</v>
      </c>
      <c r="G54" s="341">
        <f>J54+M54+P54+S54+V54+Y54+AB54+AF54+AK54+AP54+AU54+AX54</f>
        <v>0</v>
      </c>
      <c r="H54" s="332">
        <f t="shared" ref="H54:AK54" si="47">H55+H56</f>
        <v>0</v>
      </c>
      <c r="I54" s="332">
        <f t="shared" si="47"/>
        <v>0</v>
      </c>
      <c r="J54" s="332">
        <f t="shared" si="47"/>
        <v>0</v>
      </c>
      <c r="K54" s="333">
        <f t="shared" si="47"/>
        <v>0</v>
      </c>
      <c r="L54" s="333">
        <f t="shared" si="47"/>
        <v>0</v>
      </c>
      <c r="M54" s="333">
        <f t="shared" si="47"/>
        <v>0</v>
      </c>
      <c r="N54" s="332">
        <f t="shared" si="47"/>
        <v>0</v>
      </c>
      <c r="O54" s="332">
        <f t="shared" si="47"/>
        <v>0</v>
      </c>
      <c r="P54" s="332">
        <f t="shared" si="47"/>
        <v>0</v>
      </c>
      <c r="Q54" s="333">
        <f t="shared" si="47"/>
        <v>0</v>
      </c>
      <c r="R54" s="333">
        <f t="shared" si="47"/>
        <v>0</v>
      </c>
      <c r="S54" s="333">
        <f t="shared" si="47"/>
        <v>0</v>
      </c>
      <c r="T54" s="332">
        <f t="shared" si="47"/>
        <v>0</v>
      </c>
      <c r="U54" s="332">
        <f t="shared" si="47"/>
        <v>0</v>
      </c>
      <c r="V54" s="332">
        <f t="shared" si="47"/>
        <v>0</v>
      </c>
      <c r="W54" s="333">
        <f t="shared" si="47"/>
        <v>0</v>
      </c>
      <c r="X54" s="333">
        <f t="shared" si="47"/>
        <v>0</v>
      </c>
      <c r="Y54" s="333">
        <f t="shared" si="47"/>
        <v>0</v>
      </c>
      <c r="Z54" s="332">
        <f t="shared" si="47"/>
        <v>0</v>
      </c>
      <c r="AA54" s="332">
        <f t="shared" si="47"/>
        <v>0</v>
      </c>
      <c r="AB54" s="332">
        <f t="shared" si="47"/>
        <v>0</v>
      </c>
      <c r="AC54" s="333">
        <f t="shared" si="47"/>
        <v>0</v>
      </c>
      <c r="AD54" s="333">
        <f t="shared" si="47"/>
        <v>0</v>
      </c>
      <c r="AE54" s="333">
        <f t="shared" si="47"/>
        <v>0</v>
      </c>
      <c r="AF54" s="333">
        <f t="shared" si="47"/>
        <v>0</v>
      </c>
      <c r="AG54" s="332">
        <f t="shared" si="47"/>
        <v>0</v>
      </c>
      <c r="AH54" s="332">
        <f t="shared" si="47"/>
        <v>0</v>
      </c>
      <c r="AI54" s="332">
        <f t="shared" si="47"/>
        <v>0</v>
      </c>
      <c r="AJ54" s="332">
        <f t="shared" si="47"/>
        <v>0</v>
      </c>
      <c r="AK54" s="332">
        <f t="shared" si="47"/>
        <v>0</v>
      </c>
      <c r="AL54" s="333">
        <f>AL55+AL56</f>
        <v>0</v>
      </c>
      <c r="AM54" s="333"/>
      <c r="AN54" s="333"/>
      <c r="AO54" s="333">
        <f t="shared" ref="AO54:AX54" si="48">AO55+AO56</f>
        <v>0</v>
      </c>
      <c r="AP54" s="333">
        <f t="shared" si="48"/>
        <v>0</v>
      </c>
      <c r="AQ54" s="332">
        <f t="shared" si="48"/>
        <v>0</v>
      </c>
      <c r="AR54" s="332">
        <f t="shared" si="48"/>
        <v>0</v>
      </c>
      <c r="AS54" s="332">
        <f t="shared" si="48"/>
        <v>0</v>
      </c>
      <c r="AT54" s="332">
        <f t="shared" si="48"/>
        <v>0</v>
      </c>
      <c r="AU54" s="332">
        <f t="shared" si="48"/>
        <v>0</v>
      </c>
      <c r="AV54" s="333">
        <f t="shared" si="48"/>
        <v>50</v>
      </c>
      <c r="AW54" s="333">
        <f t="shared" si="48"/>
        <v>0</v>
      </c>
      <c r="AX54" s="333">
        <f t="shared" si="48"/>
        <v>0</v>
      </c>
      <c r="AY54" s="484"/>
      <c r="AZ54" s="354"/>
    </row>
    <row r="55" spans="1:52" ht="41.25" hidden="1" customHeight="1" x14ac:dyDescent="0.25">
      <c r="A55" s="480"/>
      <c r="B55" s="482"/>
      <c r="C55" s="482"/>
      <c r="D55" s="264" t="s">
        <v>2</v>
      </c>
      <c r="E55" s="331">
        <f t="shared" si="43"/>
        <v>0</v>
      </c>
      <c r="F55" s="331">
        <f t="shared" si="46"/>
        <v>0</v>
      </c>
      <c r="G55" s="331">
        <f>J55+M55+P55+S55+V55+Y55+AB55+AF55+AK55+AP55+AU55+AX55</f>
        <v>0</v>
      </c>
      <c r="H55" s="332"/>
      <c r="I55" s="332"/>
      <c r="J55" s="332"/>
      <c r="K55" s="333"/>
      <c r="L55" s="333"/>
      <c r="M55" s="333"/>
      <c r="N55" s="332"/>
      <c r="O55" s="332"/>
      <c r="P55" s="332"/>
      <c r="Q55" s="333"/>
      <c r="R55" s="333"/>
      <c r="S55" s="333"/>
      <c r="T55" s="332"/>
      <c r="U55" s="332"/>
      <c r="V55" s="332"/>
      <c r="W55" s="333"/>
      <c r="X55" s="333"/>
      <c r="Y55" s="333"/>
      <c r="Z55" s="332"/>
      <c r="AA55" s="332"/>
      <c r="AB55" s="332"/>
      <c r="AC55" s="333"/>
      <c r="AD55" s="333"/>
      <c r="AE55" s="333"/>
      <c r="AF55" s="333"/>
      <c r="AG55" s="332"/>
      <c r="AH55" s="332"/>
      <c r="AI55" s="332"/>
      <c r="AJ55" s="332"/>
      <c r="AK55" s="332"/>
      <c r="AL55" s="333"/>
      <c r="AM55" s="333"/>
      <c r="AN55" s="333"/>
      <c r="AO55" s="333"/>
      <c r="AP55" s="333"/>
      <c r="AQ55" s="332"/>
      <c r="AR55" s="332"/>
      <c r="AS55" s="332"/>
      <c r="AT55" s="332"/>
      <c r="AU55" s="332"/>
      <c r="AV55" s="333"/>
      <c r="AW55" s="333"/>
      <c r="AX55" s="333"/>
      <c r="AY55" s="485"/>
      <c r="AZ55" s="354"/>
    </row>
    <row r="56" spans="1:52" ht="46.5" customHeight="1" x14ac:dyDescent="0.25">
      <c r="A56" s="480"/>
      <c r="B56" s="482"/>
      <c r="C56" s="482"/>
      <c r="D56" s="265" t="s">
        <v>43</v>
      </c>
      <c r="E56" s="331">
        <f t="shared" si="43"/>
        <v>50</v>
      </c>
      <c r="F56" s="331">
        <f t="shared" si="46"/>
        <v>0</v>
      </c>
      <c r="G56" s="331">
        <f>J56+M56+P56+S56+V56+Y56+AB56+AF56+AK56+AP56+AU56+AX56</f>
        <v>0</v>
      </c>
      <c r="H56" s="332"/>
      <c r="I56" s="332"/>
      <c r="J56" s="332"/>
      <c r="K56" s="333"/>
      <c r="L56" s="333"/>
      <c r="M56" s="333"/>
      <c r="N56" s="332"/>
      <c r="O56" s="332"/>
      <c r="P56" s="332"/>
      <c r="Q56" s="333"/>
      <c r="R56" s="333"/>
      <c r="S56" s="333"/>
      <c r="T56" s="332"/>
      <c r="U56" s="332"/>
      <c r="V56" s="332"/>
      <c r="W56" s="333"/>
      <c r="X56" s="333"/>
      <c r="Y56" s="333"/>
      <c r="Z56" s="332"/>
      <c r="AA56" s="332"/>
      <c r="AB56" s="332"/>
      <c r="AC56" s="333"/>
      <c r="AD56" s="333"/>
      <c r="AE56" s="333"/>
      <c r="AF56" s="333"/>
      <c r="AG56" s="332"/>
      <c r="AH56" s="332"/>
      <c r="AI56" s="332"/>
      <c r="AJ56" s="332"/>
      <c r="AK56" s="332"/>
      <c r="AL56" s="333"/>
      <c r="AM56" s="333"/>
      <c r="AN56" s="333"/>
      <c r="AO56" s="333"/>
      <c r="AP56" s="333"/>
      <c r="AQ56" s="332"/>
      <c r="AR56" s="332"/>
      <c r="AS56" s="332"/>
      <c r="AT56" s="332"/>
      <c r="AU56" s="332"/>
      <c r="AV56" s="333">
        <v>50</v>
      </c>
      <c r="AW56" s="333"/>
      <c r="AX56" s="333"/>
      <c r="AY56" s="485"/>
      <c r="AZ56" s="354"/>
    </row>
    <row r="57" spans="1:52" s="124" customFormat="1" ht="33.75" customHeight="1" x14ac:dyDescent="0.25">
      <c r="A57" s="479" t="s">
        <v>456</v>
      </c>
      <c r="B57" s="481" t="s">
        <v>288</v>
      </c>
      <c r="C57" s="481"/>
      <c r="D57" s="139" t="s">
        <v>41</v>
      </c>
      <c r="E57" s="331">
        <f t="shared" si="43"/>
        <v>800</v>
      </c>
      <c r="F57" s="331">
        <f t="shared" si="46"/>
        <v>196.96757000000002</v>
      </c>
      <c r="G57" s="341">
        <f>J57+M57+P57+S57+V57+Y57+AB57+AF57+AK57+AP57+AU57+AX57</f>
        <v>0</v>
      </c>
      <c r="H57" s="332">
        <f t="shared" ref="H57:AK57" si="49">H58+H59</f>
        <v>0</v>
      </c>
      <c r="I57" s="332">
        <f t="shared" si="49"/>
        <v>0</v>
      </c>
      <c r="J57" s="332">
        <f t="shared" si="49"/>
        <v>0</v>
      </c>
      <c r="K57" s="333">
        <f t="shared" si="49"/>
        <v>0</v>
      </c>
      <c r="L57" s="333">
        <f t="shared" si="49"/>
        <v>0</v>
      </c>
      <c r="M57" s="333">
        <f t="shared" si="49"/>
        <v>0</v>
      </c>
      <c r="N57" s="332">
        <f t="shared" si="49"/>
        <v>109.62309</v>
      </c>
      <c r="O57" s="332">
        <f t="shared" si="49"/>
        <v>109.62309</v>
      </c>
      <c r="P57" s="332">
        <f t="shared" si="49"/>
        <v>0</v>
      </c>
      <c r="Q57" s="333">
        <f t="shared" si="49"/>
        <v>0</v>
      </c>
      <c r="R57" s="333">
        <f t="shared" si="49"/>
        <v>0</v>
      </c>
      <c r="S57" s="333">
        <f t="shared" si="49"/>
        <v>0</v>
      </c>
      <c r="T57" s="332">
        <f t="shared" si="49"/>
        <v>33.9</v>
      </c>
      <c r="U57" s="332">
        <f t="shared" si="49"/>
        <v>87.344480000000004</v>
      </c>
      <c r="V57" s="332">
        <f t="shared" si="49"/>
        <v>0</v>
      </c>
      <c r="W57" s="333">
        <f t="shared" si="49"/>
        <v>0</v>
      </c>
      <c r="X57" s="333">
        <f t="shared" si="49"/>
        <v>0</v>
      </c>
      <c r="Y57" s="333">
        <f t="shared" si="49"/>
        <v>0</v>
      </c>
      <c r="Z57" s="332">
        <f t="shared" si="49"/>
        <v>0</v>
      </c>
      <c r="AA57" s="332">
        <f t="shared" si="49"/>
        <v>0</v>
      </c>
      <c r="AB57" s="332">
        <f t="shared" si="49"/>
        <v>0</v>
      </c>
      <c r="AC57" s="333">
        <f t="shared" si="49"/>
        <v>0</v>
      </c>
      <c r="AD57" s="333">
        <f t="shared" si="49"/>
        <v>0</v>
      </c>
      <c r="AE57" s="333">
        <f t="shared" si="49"/>
        <v>0</v>
      </c>
      <c r="AF57" s="333">
        <f t="shared" si="49"/>
        <v>0</v>
      </c>
      <c r="AG57" s="332">
        <f t="shared" si="49"/>
        <v>256.47690999999998</v>
      </c>
      <c r="AH57" s="332">
        <f t="shared" si="49"/>
        <v>0</v>
      </c>
      <c r="AI57" s="332">
        <f t="shared" si="49"/>
        <v>0</v>
      </c>
      <c r="AJ57" s="332">
        <f t="shared" si="49"/>
        <v>0</v>
      </c>
      <c r="AK57" s="332">
        <f t="shared" si="49"/>
        <v>0</v>
      </c>
      <c r="AL57" s="333">
        <f>AL58+AL59</f>
        <v>200</v>
      </c>
      <c r="AM57" s="333"/>
      <c r="AN57" s="333"/>
      <c r="AO57" s="333">
        <f t="shared" ref="AO57:AX57" si="50">AO58+AO59</f>
        <v>0</v>
      </c>
      <c r="AP57" s="333">
        <f t="shared" si="50"/>
        <v>0</v>
      </c>
      <c r="AQ57" s="332">
        <f t="shared" si="50"/>
        <v>0</v>
      </c>
      <c r="AR57" s="332">
        <f t="shared" si="50"/>
        <v>0</v>
      </c>
      <c r="AS57" s="332">
        <f t="shared" si="50"/>
        <v>0</v>
      </c>
      <c r="AT57" s="332">
        <f t="shared" si="50"/>
        <v>0</v>
      </c>
      <c r="AU57" s="332">
        <f t="shared" si="50"/>
        <v>0</v>
      </c>
      <c r="AV57" s="333">
        <f t="shared" si="50"/>
        <v>200</v>
      </c>
      <c r="AW57" s="333">
        <f t="shared" si="50"/>
        <v>0</v>
      </c>
      <c r="AX57" s="333">
        <f t="shared" si="50"/>
        <v>0</v>
      </c>
      <c r="AY57" s="484"/>
      <c r="AZ57" s="354"/>
    </row>
    <row r="58" spans="1:52" ht="39.75" hidden="1" customHeight="1" x14ac:dyDescent="0.25">
      <c r="A58" s="480"/>
      <c r="B58" s="482"/>
      <c r="C58" s="482"/>
      <c r="D58" s="264" t="s">
        <v>2</v>
      </c>
      <c r="E58" s="331">
        <f t="shared" si="43"/>
        <v>0</v>
      </c>
      <c r="F58" s="331">
        <f t="shared" si="46"/>
        <v>0</v>
      </c>
      <c r="G58" s="341">
        <f>J58+M58+P58+S58+V58+Y58+AB58+AF58+AK58+AP58+AU58+AX58</f>
        <v>0</v>
      </c>
      <c r="H58" s="332"/>
      <c r="I58" s="332"/>
      <c r="J58" s="332"/>
      <c r="K58" s="333"/>
      <c r="L58" s="333"/>
      <c r="M58" s="333"/>
      <c r="N58" s="332"/>
      <c r="O58" s="332"/>
      <c r="P58" s="332"/>
      <c r="Q58" s="333"/>
      <c r="R58" s="333"/>
      <c r="S58" s="333"/>
      <c r="T58" s="332"/>
      <c r="U58" s="332"/>
      <c r="V58" s="332"/>
      <c r="W58" s="333"/>
      <c r="X58" s="333"/>
      <c r="Y58" s="333"/>
      <c r="Z58" s="332"/>
      <c r="AA58" s="332"/>
      <c r="AB58" s="332"/>
      <c r="AC58" s="333"/>
      <c r="AD58" s="333"/>
      <c r="AE58" s="333"/>
      <c r="AF58" s="333"/>
      <c r="AG58" s="332"/>
      <c r="AH58" s="332"/>
      <c r="AI58" s="332"/>
      <c r="AJ58" s="332"/>
      <c r="AK58" s="332"/>
      <c r="AL58" s="333"/>
      <c r="AM58" s="333"/>
      <c r="AN58" s="333"/>
      <c r="AO58" s="333"/>
      <c r="AP58" s="333"/>
      <c r="AQ58" s="332"/>
      <c r="AR58" s="332"/>
      <c r="AS58" s="332"/>
      <c r="AT58" s="332"/>
      <c r="AU58" s="332"/>
      <c r="AV58" s="333"/>
      <c r="AW58" s="333"/>
      <c r="AX58" s="333"/>
      <c r="AY58" s="485"/>
      <c r="AZ58" s="354"/>
    </row>
    <row r="59" spans="1:52" ht="35.25" customHeight="1" x14ac:dyDescent="0.25">
      <c r="A59" s="480"/>
      <c r="B59" s="482"/>
      <c r="C59" s="482"/>
      <c r="D59" s="265" t="s">
        <v>43</v>
      </c>
      <c r="E59" s="331">
        <f t="shared" si="43"/>
        <v>800</v>
      </c>
      <c r="F59" s="331">
        <f t="shared" si="46"/>
        <v>196.96757000000002</v>
      </c>
      <c r="G59" s="341">
        <f>F59/E59*100</f>
        <v>24.620946250000003</v>
      </c>
      <c r="H59" s="332"/>
      <c r="I59" s="332"/>
      <c r="J59" s="332"/>
      <c r="K59" s="333"/>
      <c r="L59" s="333"/>
      <c r="M59" s="333"/>
      <c r="N59" s="332">
        <v>109.62309</v>
      </c>
      <c r="O59" s="332">
        <v>109.62309</v>
      </c>
      <c r="P59" s="332"/>
      <c r="Q59" s="333"/>
      <c r="R59" s="333"/>
      <c r="S59" s="333"/>
      <c r="T59" s="332">
        <v>33.9</v>
      </c>
      <c r="U59" s="332">
        <v>87.344480000000004</v>
      </c>
      <c r="V59" s="332"/>
      <c r="W59" s="439"/>
      <c r="X59" s="333"/>
      <c r="Y59" s="333"/>
      <c r="Z59" s="437"/>
      <c r="AA59" s="332"/>
      <c r="AB59" s="332"/>
      <c r="AC59" s="333"/>
      <c r="AD59" s="333"/>
      <c r="AE59" s="333"/>
      <c r="AF59" s="333"/>
      <c r="AG59" s="332">
        <f>166.1+90.37691</f>
        <v>256.47690999999998</v>
      </c>
      <c r="AH59" s="332"/>
      <c r="AI59" s="332"/>
      <c r="AJ59" s="332"/>
      <c r="AK59" s="332"/>
      <c r="AL59" s="333">
        <v>200</v>
      </c>
      <c r="AM59" s="333"/>
      <c r="AN59" s="333"/>
      <c r="AO59" s="333"/>
      <c r="AP59" s="333"/>
      <c r="AQ59" s="332"/>
      <c r="AR59" s="332"/>
      <c r="AS59" s="332"/>
      <c r="AT59" s="332"/>
      <c r="AU59" s="332"/>
      <c r="AV59" s="333">
        <v>200</v>
      </c>
      <c r="AW59" s="333"/>
      <c r="AX59" s="333"/>
      <c r="AY59" s="485"/>
      <c r="AZ59" s="354"/>
    </row>
    <row r="60" spans="1:52" ht="30.75" customHeight="1" x14ac:dyDescent="0.25">
      <c r="A60" s="479" t="s">
        <v>457</v>
      </c>
      <c r="B60" s="481" t="s">
        <v>289</v>
      </c>
      <c r="C60" s="481"/>
      <c r="D60" s="139" t="s">
        <v>41</v>
      </c>
      <c r="E60" s="331">
        <f t="shared" si="43"/>
        <v>200</v>
      </c>
      <c r="F60" s="331">
        <f t="shared" si="46"/>
        <v>16</v>
      </c>
      <c r="G60" s="341">
        <f>J60+M60+P60+S60+V60+Y60+AB60+AF60+AK60+AP60+AU60+AX60</f>
        <v>0</v>
      </c>
      <c r="H60" s="332">
        <f t="shared" ref="H60:AK60" si="51">H61+H62</f>
        <v>0</v>
      </c>
      <c r="I60" s="332">
        <f t="shared" si="51"/>
        <v>0</v>
      </c>
      <c r="J60" s="332">
        <f t="shared" si="51"/>
        <v>0</v>
      </c>
      <c r="K60" s="333">
        <f t="shared" si="51"/>
        <v>0</v>
      </c>
      <c r="L60" s="333">
        <f t="shared" si="51"/>
        <v>0</v>
      </c>
      <c r="M60" s="333">
        <f t="shared" si="51"/>
        <v>0</v>
      </c>
      <c r="N60" s="332">
        <f t="shared" si="51"/>
        <v>16</v>
      </c>
      <c r="O60" s="332">
        <f t="shared" si="51"/>
        <v>16</v>
      </c>
      <c r="P60" s="332">
        <f t="shared" si="51"/>
        <v>0</v>
      </c>
      <c r="Q60" s="333">
        <f t="shared" si="51"/>
        <v>0</v>
      </c>
      <c r="R60" s="333">
        <f t="shared" si="51"/>
        <v>0</v>
      </c>
      <c r="S60" s="333">
        <f t="shared" si="51"/>
        <v>0</v>
      </c>
      <c r="T60" s="332">
        <f t="shared" si="51"/>
        <v>0</v>
      </c>
      <c r="U60" s="332">
        <f t="shared" si="51"/>
        <v>0</v>
      </c>
      <c r="V60" s="332">
        <f t="shared" si="51"/>
        <v>0</v>
      </c>
      <c r="W60" s="333">
        <f t="shared" si="51"/>
        <v>0</v>
      </c>
      <c r="X60" s="333">
        <f t="shared" si="51"/>
        <v>0</v>
      </c>
      <c r="Y60" s="333">
        <f t="shared" si="51"/>
        <v>0</v>
      </c>
      <c r="Z60" s="332">
        <f t="shared" si="51"/>
        <v>0</v>
      </c>
      <c r="AA60" s="332">
        <f t="shared" si="51"/>
        <v>0</v>
      </c>
      <c r="AB60" s="332">
        <f t="shared" si="51"/>
        <v>0</v>
      </c>
      <c r="AC60" s="333">
        <f t="shared" si="51"/>
        <v>0</v>
      </c>
      <c r="AD60" s="333">
        <f t="shared" si="51"/>
        <v>0</v>
      </c>
      <c r="AE60" s="333">
        <f t="shared" si="51"/>
        <v>0</v>
      </c>
      <c r="AF60" s="333">
        <f t="shared" si="51"/>
        <v>0</v>
      </c>
      <c r="AG60" s="332">
        <f t="shared" si="51"/>
        <v>0</v>
      </c>
      <c r="AH60" s="332">
        <f t="shared" si="51"/>
        <v>0</v>
      </c>
      <c r="AI60" s="332">
        <f t="shared" si="51"/>
        <v>0</v>
      </c>
      <c r="AJ60" s="332">
        <f t="shared" si="51"/>
        <v>0</v>
      </c>
      <c r="AK60" s="332">
        <f t="shared" si="51"/>
        <v>0</v>
      </c>
      <c r="AL60" s="333">
        <f>AL61+AL62</f>
        <v>0</v>
      </c>
      <c r="AM60" s="333"/>
      <c r="AN60" s="333"/>
      <c r="AO60" s="333">
        <f t="shared" ref="AO60:AX60" si="52">AO61+AO62</f>
        <v>0</v>
      </c>
      <c r="AP60" s="333">
        <f t="shared" si="52"/>
        <v>0</v>
      </c>
      <c r="AQ60" s="332">
        <f t="shared" si="52"/>
        <v>84</v>
      </c>
      <c r="AR60" s="332">
        <f t="shared" si="52"/>
        <v>0</v>
      </c>
      <c r="AS60" s="332">
        <f t="shared" si="52"/>
        <v>0</v>
      </c>
      <c r="AT60" s="332">
        <f t="shared" si="52"/>
        <v>0</v>
      </c>
      <c r="AU60" s="332">
        <f t="shared" si="52"/>
        <v>0</v>
      </c>
      <c r="AV60" s="333">
        <f t="shared" si="52"/>
        <v>100</v>
      </c>
      <c r="AW60" s="333">
        <f t="shared" si="52"/>
        <v>0</v>
      </c>
      <c r="AX60" s="333">
        <f t="shared" si="52"/>
        <v>0</v>
      </c>
      <c r="AY60" s="382"/>
      <c r="AZ60" s="354"/>
    </row>
    <row r="61" spans="1:52" ht="40.5" hidden="1" customHeight="1" x14ac:dyDescent="0.25">
      <c r="A61" s="480"/>
      <c r="B61" s="482"/>
      <c r="C61" s="482"/>
      <c r="D61" s="264" t="s">
        <v>2</v>
      </c>
      <c r="E61" s="331">
        <f t="shared" si="43"/>
        <v>0</v>
      </c>
      <c r="F61" s="331">
        <f t="shared" si="46"/>
        <v>0</v>
      </c>
      <c r="G61" s="331">
        <f>J61+M61+P61+S61+V61+Y61+AB61+AF61+AK61+AP61+AU61+AX61</f>
        <v>0</v>
      </c>
      <c r="H61" s="332"/>
      <c r="I61" s="332"/>
      <c r="J61" s="332"/>
      <c r="K61" s="333"/>
      <c r="L61" s="333"/>
      <c r="M61" s="333"/>
      <c r="N61" s="332"/>
      <c r="O61" s="332"/>
      <c r="P61" s="332"/>
      <c r="Q61" s="333"/>
      <c r="R61" s="333"/>
      <c r="S61" s="333"/>
      <c r="T61" s="332"/>
      <c r="U61" s="332"/>
      <c r="V61" s="332"/>
      <c r="W61" s="333"/>
      <c r="X61" s="333"/>
      <c r="Y61" s="333"/>
      <c r="Z61" s="332"/>
      <c r="AA61" s="332"/>
      <c r="AB61" s="332"/>
      <c r="AC61" s="333"/>
      <c r="AD61" s="333"/>
      <c r="AE61" s="333"/>
      <c r="AF61" s="333"/>
      <c r="AG61" s="332"/>
      <c r="AH61" s="332"/>
      <c r="AI61" s="332"/>
      <c r="AJ61" s="332"/>
      <c r="AK61" s="332"/>
      <c r="AL61" s="333"/>
      <c r="AM61" s="333"/>
      <c r="AN61" s="333"/>
      <c r="AO61" s="333"/>
      <c r="AP61" s="333"/>
      <c r="AQ61" s="332"/>
      <c r="AR61" s="332"/>
      <c r="AS61" s="332"/>
      <c r="AT61" s="332"/>
      <c r="AU61" s="332"/>
      <c r="AV61" s="333"/>
      <c r="AW61" s="333"/>
      <c r="AX61" s="333"/>
      <c r="AY61" s="382"/>
      <c r="AZ61" s="354"/>
    </row>
    <row r="62" spans="1:52" ht="34.5" customHeight="1" x14ac:dyDescent="0.25">
      <c r="A62" s="480"/>
      <c r="B62" s="482"/>
      <c r="C62" s="482"/>
      <c r="D62" s="265" t="s">
        <v>43</v>
      </c>
      <c r="E62" s="331">
        <f t="shared" si="43"/>
        <v>200</v>
      </c>
      <c r="F62" s="331">
        <f t="shared" si="46"/>
        <v>16</v>
      </c>
      <c r="G62" s="341">
        <f>F62/E62*100</f>
        <v>8</v>
      </c>
      <c r="H62" s="332"/>
      <c r="I62" s="332"/>
      <c r="J62" s="332"/>
      <c r="K62" s="333"/>
      <c r="L62" s="333"/>
      <c r="M62" s="333"/>
      <c r="N62" s="332">
        <v>16</v>
      </c>
      <c r="O62" s="332">
        <v>16</v>
      </c>
      <c r="P62" s="332"/>
      <c r="Q62" s="333"/>
      <c r="R62" s="333"/>
      <c r="S62" s="333"/>
      <c r="T62" s="332"/>
      <c r="U62" s="332"/>
      <c r="V62" s="332"/>
      <c r="W62" s="333"/>
      <c r="X62" s="333"/>
      <c r="Y62" s="333"/>
      <c r="Z62" s="332"/>
      <c r="AA62" s="332"/>
      <c r="AB62" s="332"/>
      <c r="AC62" s="333"/>
      <c r="AD62" s="333"/>
      <c r="AE62" s="333"/>
      <c r="AF62" s="333"/>
      <c r="AG62" s="332"/>
      <c r="AH62" s="332"/>
      <c r="AI62" s="332"/>
      <c r="AJ62" s="332"/>
      <c r="AK62" s="332"/>
      <c r="AL62" s="333"/>
      <c r="AM62" s="333"/>
      <c r="AN62" s="333"/>
      <c r="AO62" s="333"/>
      <c r="AP62" s="333"/>
      <c r="AQ62" s="332">
        <v>84</v>
      </c>
      <c r="AR62" s="332"/>
      <c r="AS62" s="332"/>
      <c r="AT62" s="332"/>
      <c r="AU62" s="332"/>
      <c r="AV62" s="333">
        <v>100</v>
      </c>
      <c r="AW62" s="333"/>
      <c r="AX62" s="333"/>
      <c r="AY62" s="382"/>
      <c r="AZ62" s="354"/>
    </row>
    <row r="63" spans="1:52" s="124" customFormat="1" ht="29.25" customHeight="1" x14ac:dyDescent="0.25">
      <c r="A63" s="479" t="s">
        <v>458</v>
      </c>
      <c r="B63" s="481" t="s">
        <v>290</v>
      </c>
      <c r="C63" s="481"/>
      <c r="D63" s="139" t="s">
        <v>41</v>
      </c>
      <c r="E63" s="331">
        <f t="shared" si="43"/>
        <v>150</v>
      </c>
      <c r="F63" s="331">
        <f t="shared" si="46"/>
        <v>104.066</v>
      </c>
      <c r="G63" s="341">
        <f>F63/E63*100</f>
        <v>69.37733333333334</v>
      </c>
      <c r="H63" s="332">
        <f t="shared" ref="H63:AK63" si="53">H64+H65</f>
        <v>0</v>
      </c>
      <c r="I63" s="332">
        <f t="shared" si="53"/>
        <v>0</v>
      </c>
      <c r="J63" s="332">
        <f t="shared" si="53"/>
        <v>0</v>
      </c>
      <c r="K63" s="333">
        <f t="shared" si="53"/>
        <v>0</v>
      </c>
      <c r="L63" s="333">
        <f t="shared" si="53"/>
        <v>0</v>
      </c>
      <c r="M63" s="333">
        <f t="shared" si="53"/>
        <v>0</v>
      </c>
      <c r="N63" s="332">
        <f t="shared" si="53"/>
        <v>95.006</v>
      </c>
      <c r="O63" s="332">
        <f t="shared" si="53"/>
        <v>95.006</v>
      </c>
      <c r="P63" s="332">
        <f t="shared" si="53"/>
        <v>0</v>
      </c>
      <c r="Q63" s="333">
        <f t="shared" si="53"/>
        <v>0</v>
      </c>
      <c r="R63" s="333">
        <f t="shared" si="53"/>
        <v>0</v>
      </c>
      <c r="S63" s="333">
        <f t="shared" si="53"/>
        <v>0</v>
      </c>
      <c r="T63" s="332">
        <f t="shared" si="53"/>
        <v>9</v>
      </c>
      <c r="U63" s="332">
        <f t="shared" si="53"/>
        <v>9.06</v>
      </c>
      <c r="V63" s="332">
        <f t="shared" si="53"/>
        <v>0</v>
      </c>
      <c r="W63" s="333">
        <f t="shared" si="53"/>
        <v>0</v>
      </c>
      <c r="X63" s="333">
        <f t="shared" si="53"/>
        <v>0</v>
      </c>
      <c r="Y63" s="333">
        <f t="shared" si="53"/>
        <v>0</v>
      </c>
      <c r="Z63" s="332">
        <f t="shared" si="53"/>
        <v>0</v>
      </c>
      <c r="AA63" s="332">
        <f t="shared" si="53"/>
        <v>0</v>
      </c>
      <c r="AB63" s="332">
        <f t="shared" si="53"/>
        <v>0</v>
      </c>
      <c r="AC63" s="333">
        <f t="shared" si="53"/>
        <v>0</v>
      </c>
      <c r="AD63" s="333">
        <f t="shared" si="53"/>
        <v>0</v>
      </c>
      <c r="AE63" s="333">
        <f t="shared" si="53"/>
        <v>0</v>
      </c>
      <c r="AF63" s="333">
        <f t="shared" si="53"/>
        <v>0</v>
      </c>
      <c r="AG63" s="332">
        <f t="shared" si="53"/>
        <v>0</v>
      </c>
      <c r="AH63" s="332">
        <f t="shared" si="53"/>
        <v>0</v>
      </c>
      <c r="AI63" s="332">
        <f t="shared" si="53"/>
        <v>0</v>
      </c>
      <c r="AJ63" s="332">
        <f t="shared" si="53"/>
        <v>0</v>
      </c>
      <c r="AK63" s="332">
        <f t="shared" si="53"/>
        <v>0</v>
      </c>
      <c r="AL63" s="333">
        <f>AL64+AL65</f>
        <v>37.5</v>
      </c>
      <c r="AM63" s="333"/>
      <c r="AN63" s="333"/>
      <c r="AO63" s="333">
        <f t="shared" ref="AO63:AX63" si="54">AO64+AO65</f>
        <v>0</v>
      </c>
      <c r="AP63" s="333">
        <f t="shared" si="54"/>
        <v>0</v>
      </c>
      <c r="AQ63" s="332">
        <f t="shared" si="54"/>
        <v>0</v>
      </c>
      <c r="AR63" s="332">
        <f t="shared" si="54"/>
        <v>0</v>
      </c>
      <c r="AS63" s="332">
        <f t="shared" si="54"/>
        <v>0</v>
      </c>
      <c r="AT63" s="332">
        <f t="shared" si="54"/>
        <v>0</v>
      </c>
      <c r="AU63" s="332">
        <f t="shared" si="54"/>
        <v>0</v>
      </c>
      <c r="AV63" s="333">
        <f t="shared" si="54"/>
        <v>8.4939999999999998</v>
      </c>
      <c r="AW63" s="333">
        <f t="shared" si="54"/>
        <v>0</v>
      </c>
      <c r="AX63" s="333">
        <f t="shared" si="54"/>
        <v>0</v>
      </c>
      <c r="AY63" s="484"/>
      <c r="AZ63" s="354"/>
    </row>
    <row r="64" spans="1:52" ht="44.25" hidden="1" customHeight="1" x14ac:dyDescent="0.25">
      <c r="A64" s="480"/>
      <c r="B64" s="482"/>
      <c r="C64" s="482"/>
      <c r="D64" s="264" t="s">
        <v>2</v>
      </c>
      <c r="E64" s="331">
        <f t="shared" si="43"/>
        <v>0</v>
      </c>
      <c r="F64" s="331">
        <f t="shared" si="46"/>
        <v>0</v>
      </c>
      <c r="G64" s="341">
        <f>J64+M64+P64+S64+V64+Y64+AB64+AF64+AK64+AP64+AU64+AX64</f>
        <v>0</v>
      </c>
      <c r="H64" s="332"/>
      <c r="I64" s="332"/>
      <c r="J64" s="332"/>
      <c r="K64" s="333"/>
      <c r="L64" s="333"/>
      <c r="M64" s="333"/>
      <c r="N64" s="332"/>
      <c r="O64" s="332"/>
      <c r="P64" s="332"/>
      <c r="Q64" s="333"/>
      <c r="R64" s="333"/>
      <c r="S64" s="333"/>
      <c r="T64" s="332"/>
      <c r="U64" s="332"/>
      <c r="V64" s="332"/>
      <c r="W64" s="333"/>
      <c r="X64" s="333"/>
      <c r="Y64" s="333"/>
      <c r="Z64" s="332"/>
      <c r="AA64" s="332"/>
      <c r="AB64" s="332"/>
      <c r="AC64" s="333"/>
      <c r="AD64" s="333"/>
      <c r="AE64" s="333"/>
      <c r="AF64" s="333"/>
      <c r="AG64" s="332"/>
      <c r="AH64" s="332"/>
      <c r="AI64" s="332"/>
      <c r="AJ64" s="332"/>
      <c r="AK64" s="332"/>
      <c r="AL64" s="333"/>
      <c r="AM64" s="333"/>
      <c r="AN64" s="333"/>
      <c r="AO64" s="333"/>
      <c r="AP64" s="333"/>
      <c r="AQ64" s="332"/>
      <c r="AR64" s="332"/>
      <c r="AS64" s="332"/>
      <c r="AT64" s="332"/>
      <c r="AU64" s="332"/>
      <c r="AV64" s="333"/>
      <c r="AW64" s="333"/>
      <c r="AX64" s="333"/>
      <c r="AY64" s="485"/>
      <c r="AZ64" s="354"/>
    </row>
    <row r="65" spans="1:52" ht="28.5" customHeight="1" x14ac:dyDescent="0.25">
      <c r="A65" s="480"/>
      <c r="B65" s="482"/>
      <c r="C65" s="482"/>
      <c r="D65" s="265" t="s">
        <v>43</v>
      </c>
      <c r="E65" s="392">
        <f t="shared" si="43"/>
        <v>150</v>
      </c>
      <c r="F65" s="331">
        <f t="shared" si="46"/>
        <v>104.066</v>
      </c>
      <c r="G65" s="341">
        <f>F65/E65*100</f>
        <v>69.37733333333334</v>
      </c>
      <c r="H65" s="332"/>
      <c r="I65" s="332"/>
      <c r="J65" s="332"/>
      <c r="K65" s="333"/>
      <c r="L65" s="333"/>
      <c r="M65" s="333"/>
      <c r="N65" s="332">
        <v>95.006</v>
      </c>
      <c r="O65" s="332">
        <v>95.006</v>
      </c>
      <c r="P65" s="332"/>
      <c r="Q65" s="333"/>
      <c r="R65" s="333"/>
      <c r="S65" s="333"/>
      <c r="T65" s="332">
        <v>9</v>
      </c>
      <c r="U65" s="332">
        <v>9.06</v>
      </c>
      <c r="V65" s="332"/>
      <c r="W65" s="333"/>
      <c r="X65" s="333"/>
      <c r="Y65" s="333"/>
      <c r="Z65" s="332"/>
      <c r="AA65" s="332"/>
      <c r="AB65" s="332"/>
      <c r="AC65" s="333"/>
      <c r="AD65" s="333"/>
      <c r="AE65" s="333"/>
      <c r="AF65" s="333"/>
      <c r="AG65" s="332"/>
      <c r="AH65" s="332"/>
      <c r="AI65" s="332"/>
      <c r="AJ65" s="332"/>
      <c r="AK65" s="332"/>
      <c r="AL65" s="333">
        <v>37.5</v>
      </c>
      <c r="AM65" s="333"/>
      <c r="AN65" s="333"/>
      <c r="AO65" s="333"/>
      <c r="AP65" s="333"/>
      <c r="AQ65" s="332"/>
      <c r="AR65" s="332"/>
      <c r="AS65" s="332"/>
      <c r="AT65" s="332"/>
      <c r="AU65" s="332"/>
      <c r="AV65" s="333">
        <v>8.4939999999999998</v>
      </c>
      <c r="AW65" s="333"/>
      <c r="AX65" s="333"/>
      <c r="AY65" s="485"/>
      <c r="AZ65" s="354"/>
    </row>
    <row r="66" spans="1:52" ht="28.5" hidden="1" customHeight="1" x14ac:dyDescent="0.25">
      <c r="A66" s="492" t="s">
        <v>412</v>
      </c>
      <c r="B66" s="494" t="s">
        <v>413</v>
      </c>
      <c r="C66" s="494"/>
      <c r="D66" s="403" t="s">
        <v>41</v>
      </c>
      <c r="E66" s="404">
        <f t="shared" si="43"/>
        <v>0</v>
      </c>
      <c r="F66" s="404">
        <f t="shared" si="46"/>
        <v>0</v>
      </c>
      <c r="G66" s="405" t="e">
        <f>F66/E66*100</f>
        <v>#DIV/0!</v>
      </c>
      <c r="H66" s="404">
        <f>H67</f>
        <v>0</v>
      </c>
      <c r="I66" s="404">
        <f>I67</f>
        <v>0</v>
      </c>
      <c r="J66" s="404"/>
      <c r="K66" s="404">
        <f>K67</f>
        <v>0</v>
      </c>
      <c r="L66" s="404">
        <f>L67</f>
        <v>0</v>
      </c>
      <c r="M66" s="404"/>
      <c r="N66" s="404">
        <f>N67</f>
        <v>0</v>
      </c>
      <c r="O66" s="404">
        <f>O67</f>
        <v>0</v>
      </c>
      <c r="P66" s="404"/>
      <c r="Q66" s="404">
        <f>Q67</f>
        <v>0</v>
      </c>
      <c r="R66" s="404">
        <f>R67</f>
        <v>0</v>
      </c>
      <c r="S66" s="404"/>
      <c r="T66" s="404">
        <f>T67</f>
        <v>0</v>
      </c>
      <c r="U66" s="404">
        <f>U67</f>
        <v>0</v>
      </c>
      <c r="V66" s="404"/>
      <c r="W66" s="404">
        <f>W67</f>
        <v>0</v>
      </c>
      <c r="X66" s="404">
        <f>X67</f>
        <v>0</v>
      </c>
      <c r="Y66" s="404"/>
      <c r="Z66" s="404">
        <f>Z67</f>
        <v>0</v>
      </c>
      <c r="AA66" s="404">
        <f>AA67</f>
        <v>0</v>
      </c>
      <c r="AB66" s="404"/>
      <c r="AC66" s="404">
        <f>AC67</f>
        <v>0</v>
      </c>
      <c r="AD66" s="404" t="e">
        <f t="shared" ref="AD66:AI66" si="55">AD67+AD68</f>
        <v>#REF!</v>
      </c>
      <c r="AE66" s="404">
        <f>AE67</f>
        <v>0</v>
      </c>
      <c r="AF66" s="404"/>
      <c r="AG66" s="404">
        <f>AG67</f>
        <v>0</v>
      </c>
      <c r="AH66" s="404" t="e">
        <f t="shared" si="55"/>
        <v>#REF!</v>
      </c>
      <c r="AI66" s="404" t="e">
        <f t="shared" si="55"/>
        <v>#REF!</v>
      </c>
      <c r="AJ66" s="404">
        <f>AJ67</f>
        <v>0</v>
      </c>
      <c r="AK66" s="404"/>
      <c r="AL66" s="404">
        <f>AL67</f>
        <v>0</v>
      </c>
      <c r="AM66" s="404"/>
      <c r="AN66" s="404"/>
      <c r="AO66" s="404">
        <f>AO67</f>
        <v>0</v>
      </c>
      <c r="AP66" s="404"/>
      <c r="AQ66" s="404">
        <f>AQ67</f>
        <v>0</v>
      </c>
      <c r="AR66" s="404">
        <f t="shared" ref="AR66:AS66" si="56">AR67+AR68</f>
        <v>0</v>
      </c>
      <c r="AS66" s="404">
        <f t="shared" si="56"/>
        <v>0</v>
      </c>
      <c r="AT66" s="404">
        <f>AT67</f>
        <v>0</v>
      </c>
      <c r="AU66" s="404"/>
      <c r="AV66" s="404">
        <f>AV67</f>
        <v>0</v>
      </c>
      <c r="AW66" s="404">
        <f>AW67</f>
        <v>0</v>
      </c>
      <c r="AX66" s="404"/>
      <c r="AY66" s="391"/>
      <c r="AZ66" s="390"/>
    </row>
    <row r="67" spans="1:52" ht="28.5" hidden="1" customHeight="1" x14ac:dyDescent="0.25">
      <c r="A67" s="493"/>
      <c r="B67" s="494"/>
      <c r="C67" s="494"/>
      <c r="D67" s="406" t="s">
        <v>43</v>
      </c>
      <c r="E67" s="407">
        <f t="shared" si="43"/>
        <v>0</v>
      </c>
      <c r="F67" s="404">
        <f t="shared" si="46"/>
        <v>0</v>
      </c>
      <c r="G67" s="408"/>
      <c r="H67" s="404"/>
      <c r="I67" s="404"/>
      <c r="J67" s="404"/>
      <c r="K67" s="404"/>
      <c r="L67" s="404"/>
      <c r="M67" s="404"/>
      <c r="N67" s="404"/>
      <c r="O67" s="404"/>
      <c r="P67" s="404"/>
      <c r="Q67" s="404"/>
      <c r="R67" s="404"/>
      <c r="S67" s="404"/>
      <c r="T67" s="404"/>
      <c r="U67" s="404"/>
      <c r="V67" s="404"/>
      <c r="W67" s="404"/>
      <c r="X67" s="404"/>
      <c r="Y67" s="404"/>
      <c r="Z67" s="404"/>
      <c r="AA67" s="404"/>
      <c r="AB67" s="404"/>
      <c r="AC67" s="404"/>
      <c r="AD67" s="404"/>
      <c r="AE67" s="404"/>
      <c r="AF67" s="404"/>
      <c r="AG67" s="404"/>
      <c r="AH67" s="404"/>
      <c r="AI67" s="404"/>
      <c r="AJ67" s="404"/>
      <c r="AK67" s="404"/>
      <c r="AL67" s="404"/>
      <c r="AM67" s="404"/>
      <c r="AN67" s="404"/>
      <c r="AO67" s="404"/>
      <c r="AP67" s="404"/>
      <c r="AQ67" s="404"/>
      <c r="AR67" s="409"/>
      <c r="AS67" s="409"/>
      <c r="AT67" s="404"/>
      <c r="AU67" s="404"/>
      <c r="AV67" s="404"/>
      <c r="AW67" s="404"/>
      <c r="AX67" s="404"/>
      <c r="AY67" s="391"/>
      <c r="AZ67" s="390"/>
    </row>
    <row r="68" spans="1:52" ht="20.25" customHeight="1" x14ac:dyDescent="0.25">
      <c r="A68" s="520"/>
      <c r="B68" s="530" t="s">
        <v>267</v>
      </c>
      <c r="C68" s="530"/>
      <c r="D68" s="140" t="s">
        <v>41</v>
      </c>
      <c r="E68" s="334">
        <f>E69+E70</f>
        <v>4587.8999999999996</v>
      </c>
      <c r="F68" s="334">
        <f>F69+F70</f>
        <v>468.78422999999998</v>
      </c>
      <c r="G68" s="348">
        <f>F68/E68*100</f>
        <v>10.217838880533577</v>
      </c>
      <c r="H68" s="334">
        <f t="shared" ref="H68:AQ68" si="57">H69+H70</f>
        <v>0</v>
      </c>
      <c r="I68" s="334">
        <f t="shared" si="57"/>
        <v>0</v>
      </c>
      <c r="J68" s="334" t="e">
        <f>I68/H68*100</f>
        <v>#DIV/0!</v>
      </c>
      <c r="K68" s="334">
        <f t="shared" si="57"/>
        <v>0</v>
      </c>
      <c r="L68" s="334">
        <f t="shared" si="57"/>
        <v>0</v>
      </c>
      <c r="M68" s="334" t="e">
        <f>L68/K68*100</f>
        <v>#DIV/0!</v>
      </c>
      <c r="N68" s="334">
        <f t="shared" si="57"/>
        <v>230.63516999999999</v>
      </c>
      <c r="O68" s="334">
        <f t="shared" si="57"/>
        <v>230.63516999999999</v>
      </c>
      <c r="P68" s="334">
        <f>O68/N68*100</f>
        <v>100</v>
      </c>
      <c r="Q68" s="334">
        <f t="shared" si="57"/>
        <v>0</v>
      </c>
      <c r="R68" s="334">
        <f t="shared" si="57"/>
        <v>0</v>
      </c>
      <c r="S68" s="334" t="e">
        <f>R68/Q68*100</f>
        <v>#DIV/0!</v>
      </c>
      <c r="T68" s="334">
        <f t="shared" si="57"/>
        <v>153.9</v>
      </c>
      <c r="U68" s="334">
        <f t="shared" si="57"/>
        <v>238.14906000000002</v>
      </c>
      <c r="V68" s="334">
        <f>U68/T68*100</f>
        <v>154.74272904483433</v>
      </c>
      <c r="W68" s="334">
        <f t="shared" si="57"/>
        <v>0</v>
      </c>
      <c r="X68" s="334">
        <f t="shared" si="57"/>
        <v>0</v>
      </c>
      <c r="Y68" s="334" t="e">
        <f>X68/W68*100</f>
        <v>#DIV/0!</v>
      </c>
      <c r="Z68" s="334">
        <f t="shared" si="57"/>
        <v>0</v>
      </c>
      <c r="AA68" s="334">
        <f t="shared" si="57"/>
        <v>0</v>
      </c>
      <c r="AB68" s="334" t="e">
        <f>AA68/Z68*100</f>
        <v>#DIV/0!</v>
      </c>
      <c r="AC68" s="334">
        <f t="shared" si="57"/>
        <v>0</v>
      </c>
      <c r="AD68" s="334" t="e">
        <f t="shared" si="57"/>
        <v>#REF!</v>
      </c>
      <c r="AE68" s="334">
        <f t="shared" si="57"/>
        <v>0</v>
      </c>
      <c r="AF68" s="334" t="e">
        <f>AE68/AC68*100</f>
        <v>#DIV/0!</v>
      </c>
      <c r="AG68" s="334">
        <f t="shared" si="57"/>
        <v>2337.4486100000004</v>
      </c>
      <c r="AH68" s="334" t="e">
        <f t="shared" si="57"/>
        <v>#REF!</v>
      </c>
      <c r="AI68" s="334" t="e">
        <f t="shared" si="57"/>
        <v>#REF!</v>
      </c>
      <c r="AJ68" s="334">
        <f t="shared" si="57"/>
        <v>0</v>
      </c>
      <c r="AK68" s="334">
        <f>AJ68/AG68*100</f>
        <v>0</v>
      </c>
      <c r="AL68" s="334">
        <f t="shared" si="57"/>
        <v>375.9</v>
      </c>
      <c r="AM68" s="334" t="e">
        <f t="shared" si="57"/>
        <v>#REF!</v>
      </c>
      <c r="AN68" s="334" t="e">
        <f t="shared" si="57"/>
        <v>#REF!</v>
      </c>
      <c r="AO68" s="334">
        <f t="shared" si="57"/>
        <v>0</v>
      </c>
      <c r="AP68" s="334">
        <f>AO68/AL68*100</f>
        <v>0</v>
      </c>
      <c r="AQ68" s="334">
        <f t="shared" si="57"/>
        <v>993.12221999999997</v>
      </c>
      <c r="AR68" s="335"/>
      <c r="AS68" s="336"/>
      <c r="AT68" s="334">
        <f>AT69+AT70</f>
        <v>0</v>
      </c>
      <c r="AU68" s="334" t="e">
        <f>AT68/AS68*100</f>
        <v>#DIV/0!</v>
      </c>
      <c r="AV68" s="334">
        <f>AV69+AV70</f>
        <v>496.89400000000001</v>
      </c>
      <c r="AW68" s="334">
        <f>AW69+AW70</f>
        <v>0</v>
      </c>
      <c r="AX68" s="334">
        <f>AW68/AV68*100</f>
        <v>0</v>
      </c>
      <c r="AY68" s="490"/>
      <c r="AZ68" s="384"/>
    </row>
    <row r="69" spans="1:52" ht="42" customHeight="1" x14ac:dyDescent="0.25">
      <c r="A69" s="521"/>
      <c r="B69" s="531"/>
      <c r="C69" s="531"/>
      <c r="D69" s="268" t="s">
        <v>2</v>
      </c>
      <c r="E69" s="337">
        <f>H69+K69+N69+Q69+T69+W69+Z69+AC69+AG69+AL69+AQ69+AV69</f>
        <v>2097.4</v>
      </c>
      <c r="F69" s="337">
        <f>I69+L69+O69+R69+U69+X69+AA69+AE69+AJ69+AO69+AT69+AW69</f>
        <v>0</v>
      </c>
      <c r="G69" s="348">
        <f>F69/E69*100</f>
        <v>0</v>
      </c>
      <c r="H69" s="337">
        <f>H28</f>
        <v>0</v>
      </c>
      <c r="I69" s="337">
        <f>I28</f>
        <v>0</v>
      </c>
      <c r="J69" s="337" t="e">
        <f>I69/H69*100</f>
        <v>#DIV/0!</v>
      </c>
      <c r="K69" s="337">
        <f>K28</f>
        <v>0</v>
      </c>
      <c r="L69" s="337">
        <f>L28</f>
        <v>0</v>
      </c>
      <c r="M69" s="337" t="e">
        <f>L69/K69*100</f>
        <v>#DIV/0!</v>
      </c>
      <c r="N69" s="337">
        <f>N28</f>
        <v>0</v>
      </c>
      <c r="O69" s="337">
        <f>O28</f>
        <v>0</v>
      </c>
      <c r="P69" s="337" t="e">
        <f>O69/N69*100</f>
        <v>#DIV/0!</v>
      </c>
      <c r="Q69" s="337">
        <f>Q28</f>
        <v>0</v>
      </c>
      <c r="R69" s="337">
        <f>R28</f>
        <v>0</v>
      </c>
      <c r="S69" s="337" t="e">
        <f>R69/Q69*100</f>
        <v>#DIV/0!</v>
      </c>
      <c r="T69" s="337">
        <f>T28</f>
        <v>0</v>
      </c>
      <c r="U69" s="337">
        <f>U28</f>
        <v>0</v>
      </c>
      <c r="V69" s="337" t="e">
        <f>U69/T69*100</f>
        <v>#DIV/0!</v>
      </c>
      <c r="W69" s="337">
        <f>W28</f>
        <v>0</v>
      </c>
      <c r="X69" s="337">
        <f>X28</f>
        <v>0</v>
      </c>
      <c r="Y69" s="337" t="e">
        <f>X69/W69*100</f>
        <v>#DIV/0!</v>
      </c>
      <c r="Z69" s="337">
        <f>Z28</f>
        <v>0</v>
      </c>
      <c r="AA69" s="337">
        <f>AA28</f>
        <v>0</v>
      </c>
      <c r="AB69" s="337" t="e">
        <f>AA69/Z69*100</f>
        <v>#DIV/0!</v>
      </c>
      <c r="AC69" s="337">
        <f>AC28</f>
        <v>0</v>
      </c>
      <c r="AD69" s="337" t="e">
        <f>#REF!+AD28+#REF!+#REF!+AD49</f>
        <v>#REF!</v>
      </c>
      <c r="AE69" s="337">
        <f>AE28</f>
        <v>0</v>
      </c>
      <c r="AF69" s="337" t="e">
        <f>AE69/AC69*100</f>
        <v>#DIV/0!</v>
      </c>
      <c r="AG69" s="337">
        <f>AG28</f>
        <v>1426.3000000000002</v>
      </c>
      <c r="AH69" s="337" t="e">
        <f>#REF!+AH28+#REF!+#REF!+AH49</f>
        <v>#REF!</v>
      </c>
      <c r="AI69" s="337" t="e">
        <f>#REF!+AI28+#REF!+#REF!+AI49</f>
        <v>#REF!</v>
      </c>
      <c r="AJ69" s="337">
        <f>AJ28</f>
        <v>0</v>
      </c>
      <c r="AK69" s="337">
        <f>AJ69/AG69*100</f>
        <v>0</v>
      </c>
      <c r="AL69" s="337">
        <f>AL28</f>
        <v>0</v>
      </c>
      <c r="AM69" s="337" t="e">
        <f>#REF!+AM28+#REF!+#REF!+AM49</f>
        <v>#REF!</v>
      </c>
      <c r="AN69" s="337" t="e">
        <f>#REF!+AN28+#REF!+#REF!+AN49</f>
        <v>#REF!</v>
      </c>
      <c r="AO69" s="337">
        <f>AO28</f>
        <v>0</v>
      </c>
      <c r="AP69" s="337" t="e">
        <f>AO69/AL69*100</f>
        <v>#DIV/0!</v>
      </c>
      <c r="AQ69" s="337">
        <f>AQ28</f>
        <v>671.1</v>
      </c>
      <c r="AR69" s="338"/>
      <c r="AS69" s="339"/>
      <c r="AT69" s="337">
        <f>AT28</f>
        <v>0</v>
      </c>
      <c r="AU69" s="337" t="e">
        <f>AT69/AS69*100</f>
        <v>#DIV/0!</v>
      </c>
      <c r="AV69" s="337">
        <f>AV28</f>
        <v>0</v>
      </c>
      <c r="AW69" s="337">
        <f>AW28</f>
        <v>0</v>
      </c>
      <c r="AX69" s="337" t="e">
        <f>AW69/AV69*100</f>
        <v>#DIV/0!</v>
      </c>
      <c r="AY69" s="491"/>
      <c r="AZ69" s="384"/>
    </row>
    <row r="70" spans="1:52" ht="36" customHeight="1" x14ac:dyDescent="0.25">
      <c r="A70" s="521"/>
      <c r="B70" s="531"/>
      <c r="C70" s="531"/>
      <c r="D70" s="269" t="s">
        <v>43</v>
      </c>
      <c r="E70" s="337">
        <f>H70+K70+N70+Q70+T70+W70+Z70+AC70+AG70+AL70+AQ70+AV70</f>
        <v>2490.5</v>
      </c>
      <c r="F70" s="337">
        <f>I70+L70+O70+R70+U70+X70+AA70+AE70+AJ70+AO70+AT70+AW70</f>
        <v>468.78422999999998</v>
      </c>
      <c r="G70" s="348">
        <f>F70/E70*100</f>
        <v>18.822896205581209</v>
      </c>
      <c r="H70" s="337">
        <f>H29+H50</f>
        <v>0</v>
      </c>
      <c r="I70" s="337">
        <f>I29+I50</f>
        <v>0</v>
      </c>
      <c r="J70" s="337" t="e">
        <f>I70/H70*100</f>
        <v>#DIV/0!</v>
      </c>
      <c r="K70" s="337">
        <f>K29+K50</f>
        <v>0</v>
      </c>
      <c r="L70" s="337">
        <f>L29+L50</f>
        <v>0</v>
      </c>
      <c r="M70" s="337" t="e">
        <f>L70/K70*100</f>
        <v>#DIV/0!</v>
      </c>
      <c r="N70" s="337">
        <f>N29+N50</f>
        <v>230.63516999999999</v>
      </c>
      <c r="O70" s="337">
        <f>O29+O50</f>
        <v>230.63516999999999</v>
      </c>
      <c r="P70" s="337">
        <f>O70/N70*100</f>
        <v>100</v>
      </c>
      <c r="Q70" s="337">
        <f>Q29+Q50</f>
        <v>0</v>
      </c>
      <c r="R70" s="337">
        <f>R29+R50</f>
        <v>0</v>
      </c>
      <c r="S70" s="337" t="e">
        <f>R70/Q70*100</f>
        <v>#DIV/0!</v>
      </c>
      <c r="T70" s="337">
        <f>T29+T50</f>
        <v>153.9</v>
      </c>
      <c r="U70" s="337">
        <f>U29+U50</f>
        <v>238.14906000000002</v>
      </c>
      <c r="V70" s="337">
        <f>U70/T70*100</f>
        <v>154.74272904483433</v>
      </c>
      <c r="W70" s="337">
        <f>W29+W50</f>
        <v>0</v>
      </c>
      <c r="X70" s="337">
        <f>X29+X50</f>
        <v>0</v>
      </c>
      <c r="Y70" s="337" t="e">
        <f>X70/W70*100</f>
        <v>#DIV/0!</v>
      </c>
      <c r="Z70" s="337">
        <f>Z29+Z50</f>
        <v>0</v>
      </c>
      <c r="AA70" s="337">
        <f>AA29+AA50</f>
        <v>0</v>
      </c>
      <c r="AB70" s="337" t="e">
        <f>AA70/Z70*100</f>
        <v>#DIV/0!</v>
      </c>
      <c r="AC70" s="337">
        <f>AC29+AC50</f>
        <v>0</v>
      </c>
      <c r="AD70" s="337" t="e">
        <f>#REF!+AD29+#REF!+#REF!+AD50</f>
        <v>#REF!</v>
      </c>
      <c r="AE70" s="337">
        <f>AE29+AE50</f>
        <v>0</v>
      </c>
      <c r="AF70" s="337" t="e">
        <f>AE70/AC70*100</f>
        <v>#DIV/0!</v>
      </c>
      <c r="AG70" s="337">
        <f>AG29+AG50</f>
        <v>911.14860999999996</v>
      </c>
      <c r="AH70" s="337" t="e">
        <f>#REF!+AH29+#REF!+#REF!+AH50</f>
        <v>#REF!</v>
      </c>
      <c r="AI70" s="337" t="e">
        <f>#REF!+AI29+#REF!+#REF!+AI50</f>
        <v>#REF!</v>
      </c>
      <c r="AJ70" s="337">
        <f>AJ29+AJ50</f>
        <v>0</v>
      </c>
      <c r="AK70" s="337">
        <f>AJ70/AG70*100</f>
        <v>0</v>
      </c>
      <c r="AL70" s="337">
        <f>AL29+AL50</f>
        <v>375.9</v>
      </c>
      <c r="AM70" s="337" t="e">
        <f>#REF!+AM29+#REF!+#REF!+AM50</f>
        <v>#REF!</v>
      </c>
      <c r="AN70" s="337" t="e">
        <f>#REF!+AN29+#REF!+#REF!+AN50</f>
        <v>#REF!</v>
      </c>
      <c r="AO70" s="337">
        <f>AO29+AO50</f>
        <v>0</v>
      </c>
      <c r="AP70" s="337">
        <f>AO70/AL70*100</f>
        <v>0</v>
      </c>
      <c r="AQ70" s="337">
        <f>AQ29+AQ50</f>
        <v>322.02222</v>
      </c>
      <c r="AR70" s="339"/>
      <c r="AS70" s="340"/>
      <c r="AT70" s="337">
        <f>AT29+AT50</f>
        <v>0</v>
      </c>
      <c r="AU70" s="337" t="e">
        <f>AT70/AS70*100</f>
        <v>#DIV/0!</v>
      </c>
      <c r="AV70" s="337">
        <f>AV29+AV50</f>
        <v>496.89400000000001</v>
      </c>
      <c r="AW70" s="337">
        <f>AW29+AW50</f>
        <v>0</v>
      </c>
      <c r="AX70" s="337">
        <f>AW70/AV70*100</f>
        <v>0</v>
      </c>
      <c r="AY70" s="491"/>
      <c r="AZ70" s="384"/>
    </row>
    <row r="71" spans="1:52" ht="28.5" customHeight="1" x14ac:dyDescent="0.25">
      <c r="A71" s="576" t="s">
        <v>292</v>
      </c>
      <c r="B71" s="577"/>
      <c r="C71" s="577"/>
      <c r="D71" s="577"/>
      <c r="E71" s="577"/>
      <c r="F71" s="577"/>
      <c r="G71" s="577"/>
      <c r="H71" s="577"/>
      <c r="I71" s="577"/>
      <c r="J71" s="577"/>
      <c r="K71" s="577"/>
      <c r="L71" s="577"/>
      <c r="M71" s="577"/>
      <c r="N71" s="577"/>
      <c r="O71" s="577"/>
      <c r="P71" s="577"/>
      <c r="Q71" s="577"/>
      <c r="R71" s="577"/>
      <c r="S71" s="577"/>
      <c r="T71" s="577"/>
      <c r="U71" s="577"/>
      <c r="V71" s="577"/>
      <c r="W71" s="577"/>
      <c r="X71" s="577"/>
      <c r="Y71" s="577"/>
      <c r="Z71" s="577"/>
      <c r="AA71" s="577"/>
      <c r="AB71" s="577"/>
      <c r="AC71" s="577"/>
      <c r="AD71" s="577"/>
      <c r="AE71" s="577"/>
      <c r="AF71" s="577"/>
      <c r="AG71" s="577"/>
      <c r="AH71" s="577"/>
      <c r="AI71" s="577"/>
      <c r="AJ71" s="577"/>
      <c r="AK71" s="577"/>
      <c r="AL71" s="577"/>
      <c r="AM71" s="577"/>
      <c r="AN71" s="577"/>
      <c r="AO71" s="577"/>
      <c r="AP71" s="577"/>
      <c r="AQ71" s="577"/>
      <c r="AR71" s="577"/>
      <c r="AS71" s="577"/>
      <c r="AT71" s="577"/>
      <c r="AU71" s="577"/>
      <c r="AV71" s="577"/>
      <c r="AW71" s="577"/>
      <c r="AX71" s="577"/>
      <c r="AY71" s="577"/>
      <c r="AZ71" s="578"/>
    </row>
    <row r="72" spans="1:52" ht="22.5" customHeight="1" x14ac:dyDescent="0.25">
      <c r="A72" s="486" t="s">
        <v>6</v>
      </c>
      <c r="B72" s="488" t="s">
        <v>293</v>
      </c>
      <c r="C72" s="488" t="s">
        <v>281</v>
      </c>
      <c r="D72" s="138" t="s">
        <v>41</v>
      </c>
      <c r="E72" s="283">
        <f>E73+E74</f>
        <v>48279.799999999996</v>
      </c>
      <c r="F72" s="283">
        <f>F73+F74</f>
        <v>37368.446999999993</v>
      </c>
      <c r="G72" s="345">
        <f>G73+G74</f>
        <v>77.399755177113406</v>
      </c>
      <c r="H72" s="283">
        <f>H73+H74</f>
        <v>0</v>
      </c>
      <c r="I72" s="283">
        <f t="shared" ref="I72:AX72" si="58">I73+I74</f>
        <v>0</v>
      </c>
      <c r="J72" s="283">
        <f t="shared" si="58"/>
        <v>0</v>
      </c>
      <c r="K72" s="283">
        <f t="shared" si="58"/>
        <v>0</v>
      </c>
      <c r="L72" s="283">
        <f t="shared" si="58"/>
        <v>0</v>
      </c>
      <c r="M72" s="283">
        <f t="shared" si="58"/>
        <v>0</v>
      </c>
      <c r="N72" s="283">
        <f t="shared" si="58"/>
        <v>9839.1759999999995</v>
      </c>
      <c r="O72" s="283">
        <f t="shared" si="58"/>
        <v>9839.1759999999995</v>
      </c>
      <c r="P72" s="283">
        <f t="shared" si="58"/>
        <v>0</v>
      </c>
      <c r="Q72" s="283">
        <f t="shared" si="58"/>
        <v>4389.07</v>
      </c>
      <c r="R72" s="283">
        <f t="shared" si="58"/>
        <v>5725.4769999999999</v>
      </c>
      <c r="S72" s="283">
        <f t="shared" si="58"/>
        <v>0</v>
      </c>
      <c r="T72" s="283">
        <f t="shared" si="58"/>
        <v>4389.07</v>
      </c>
      <c r="U72" s="283">
        <f t="shared" si="58"/>
        <v>3631.4760000000001</v>
      </c>
      <c r="V72" s="283">
        <f t="shared" si="58"/>
        <v>0</v>
      </c>
      <c r="W72" s="283">
        <f t="shared" si="58"/>
        <v>4389.07</v>
      </c>
      <c r="X72" s="283">
        <f t="shared" si="58"/>
        <v>4132.83</v>
      </c>
      <c r="Y72" s="283">
        <f t="shared" si="58"/>
        <v>0</v>
      </c>
      <c r="Z72" s="283">
        <f t="shared" si="58"/>
        <v>4389.07</v>
      </c>
      <c r="AA72" s="283">
        <f t="shared" si="58"/>
        <v>4931.2309999999998</v>
      </c>
      <c r="AB72" s="283">
        <f t="shared" si="58"/>
        <v>0</v>
      </c>
      <c r="AC72" s="283">
        <f t="shared" si="58"/>
        <v>4389.07</v>
      </c>
      <c r="AD72" s="283">
        <f t="shared" si="58"/>
        <v>0</v>
      </c>
      <c r="AE72" s="283">
        <f t="shared" si="58"/>
        <v>9108.2569999999996</v>
      </c>
      <c r="AF72" s="283">
        <f t="shared" si="58"/>
        <v>0</v>
      </c>
      <c r="AG72" s="283">
        <f t="shared" si="58"/>
        <v>4389.07</v>
      </c>
      <c r="AH72" s="283">
        <f t="shared" si="58"/>
        <v>0</v>
      </c>
      <c r="AI72" s="283">
        <f t="shared" si="58"/>
        <v>0</v>
      </c>
      <c r="AJ72" s="283">
        <f t="shared" si="58"/>
        <v>0</v>
      </c>
      <c r="AK72" s="283">
        <f t="shared" si="58"/>
        <v>0</v>
      </c>
      <c r="AL72" s="283">
        <f t="shared" si="58"/>
        <v>4389.0739999999996</v>
      </c>
      <c r="AM72" s="283">
        <f t="shared" si="58"/>
        <v>0</v>
      </c>
      <c r="AN72" s="283">
        <f t="shared" si="58"/>
        <v>0</v>
      </c>
      <c r="AO72" s="283">
        <f t="shared" si="58"/>
        <v>0</v>
      </c>
      <c r="AP72" s="283">
        <f t="shared" si="58"/>
        <v>0</v>
      </c>
      <c r="AQ72" s="283">
        <f t="shared" si="58"/>
        <v>7717.1299999999992</v>
      </c>
      <c r="AR72" s="283">
        <f t="shared" si="58"/>
        <v>0</v>
      </c>
      <c r="AS72" s="283">
        <f t="shared" si="58"/>
        <v>0</v>
      </c>
      <c r="AT72" s="283">
        <f t="shared" si="58"/>
        <v>0</v>
      </c>
      <c r="AU72" s="283">
        <f t="shared" si="58"/>
        <v>0</v>
      </c>
      <c r="AV72" s="283">
        <f t="shared" si="58"/>
        <v>0</v>
      </c>
      <c r="AW72" s="283">
        <f t="shared" si="58"/>
        <v>0</v>
      </c>
      <c r="AX72" s="283">
        <f t="shared" si="58"/>
        <v>0</v>
      </c>
      <c r="AY72" s="484"/>
      <c r="AZ72" s="354"/>
    </row>
    <row r="73" spans="1:52" ht="46.5" customHeight="1" x14ac:dyDescent="0.25">
      <c r="A73" s="487"/>
      <c r="B73" s="489"/>
      <c r="C73" s="489"/>
      <c r="D73" s="263" t="s">
        <v>2</v>
      </c>
      <c r="E73" s="295">
        <f>E77</f>
        <v>48279.799999999996</v>
      </c>
      <c r="F73" s="295">
        <f>F77</f>
        <v>37368.446999999993</v>
      </c>
      <c r="G73" s="342">
        <f>G77</f>
        <v>77.399755177113406</v>
      </c>
      <c r="H73" s="295">
        <f>H77</f>
        <v>0</v>
      </c>
      <c r="I73" s="295">
        <f t="shared" ref="I73:AX73" si="59">I77</f>
        <v>0</v>
      </c>
      <c r="J73" s="295">
        <f t="shared" si="59"/>
        <v>0</v>
      </c>
      <c r="K73" s="295">
        <f t="shared" si="59"/>
        <v>0</v>
      </c>
      <c r="L73" s="295">
        <f t="shared" si="59"/>
        <v>0</v>
      </c>
      <c r="M73" s="295">
        <f t="shared" si="59"/>
        <v>0</v>
      </c>
      <c r="N73" s="295">
        <f t="shared" si="59"/>
        <v>9839.1759999999995</v>
      </c>
      <c r="O73" s="295">
        <f t="shared" si="59"/>
        <v>9839.1759999999995</v>
      </c>
      <c r="P73" s="295">
        <f t="shared" si="59"/>
        <v>0</v>
      </c>
      <c r="Q73" s="295">
        <f t="shared" si="59"/>
        <v>4389.07</v>
      </c>
      <c r="R73" s="295">
        <f t="shared" si="59"/>
        <v>5725.4769999999999</v>
      </c>
      <c r="S73" s="295">
        <f t="shared" si="59"/>
        <v>0</v>
      </c>
      <c r="T73" s="295">
        <f t="shared" si="59"/>
        <v>4389.07</v>
      </c>
      <c r="U73" s="295">
        <f t="shared" si="59"/>
        <v>3631.4760000000001</v>
      </c>
      <c r="V73" s="295">
        <f t="shared" si="59"/>
        <v>0</v>
      </c>
      <c r="W73" s="295">
        <f t="shared" si="59"/>
        <v>4389.07</v>
      </c>
      <c r="X73" s="295">
        <f t="shared" si="59"/>
        <v>4132.83</v>
      </c>
      <c r="Y73" s="295">
        <f t="shared" si="59"/>
        <v>0</v>
      </c>
      <c r="Z73" s="295">
        <f t="shared" si="59"/>
        <v>4389.07</v>
      </c>
      <c r="AA73" s="295">
        <f t="shared" si="59"/>
        <v>4931.2309999999998</v>
      </c>
      <c r="AB73" s="295">
        <f t="shared" si="59"/>
        <v>0</v>
      </c>
      <c r="AC73" s="295">
        <f t="shared" si="59"/>
        <v>4389.07</v>
      </c>
      <c r="AD73" s="295">
        <f t="shared" si="59"/>
        <v>0</v>
      </c>
      <c r="AE73" s="295">
        <f t="shared" si="59"/>
        <v>9108.2569999999996</v>
      </c>
      <c r="AF73" s="295">
        <f t="shared" si="59"/>
        <v>0</v>
      </c>
      <c r="AG73" s="295">
        <f t="shared" si="59"/>
        <v>4389.07</v>
      </c>
      <c r="AH73" s="295">
        <f t="shared" si="59"/>
        <v>0</v>
      </c>
      <c r="AI73" s="295">
        <f t="shared" si="59"/>
        <v>0</v>
      </c>
      <c r="AJ73" s="295">
        <f t="shared" si="59"/>
        <v>0</v>
      </c>
      <c r="AK73" s="295">
        <f t="shared" si="59"/>
        <v>0</v>
      </c>
      <c r="AL73" s="295">
        <f t="shared" si="59"/>
        <v>4389.0739999999996</v>
      </c>
      <c r="AM73" s="295">
        <f t="shared" si="59"/>
        <v>0</v>
      </c>
      <c r="AN73" s="295">
        <f t="shared" si="59"/>
        <v>0</v>
      </c>
      <c r="AO73" s="295">
        <f t="shared" si="59"/>
        <v>0</v>
      </c>
      <c r="AP73" s="295">
        <f t="shared" si="59"/>
        <v>0</v>
      </c>
      <c r="AQ73" s="295">
        <f t="shared" si="59"/>
        <v>7717.1299999999992</v>
      </c>
      <c r="AR73" s="295">
        <f t="shared" si="59"/>
        <v>0</v>
      </c>
      <c r="AS73" s="295">
        <f t="shared" si="59"/>
        <v>0</v>
      </c>
      <c r="AT73" s="295">
        <f t="shared" si="59"/>
        <v>0</v>
      </c>
      <c r="AU73" s="295">
        <f t="shared" si="59"/>
        <v>0</v>
      </c>
      <c r="AV73" s="295">
        <f t="shared" ref="AV73:AW73" si="60">AV77</f>
        <v>0</v>
      </c>
      <c r="AW73" s="295">
        <f t="shared" si="60"/>
        <v>0</v>
      </c>
      <c r="AX73" s="295">
        <f t="shared" si="59"/>
        <v>0</v>
      </c>
      <c r="AY73" s="485"/>
      <c r="AZ73" s="354"/>
    </row>
    <row r="74" spans="1:52" ht="24.75" customHeight="1" x14ac:dyDescent="0.25">
      <c r="A74" s="487"/>
      <c r="B74" s="489"/>
      <c r="C74" s="489"/>
      <c r="D74" s="274" t="s">
        <v>43</v>
      </c>
      <c r="E74" s="287">
        <f>E79+E81+E83</f>
        <v>0</v>
      </c>
      <c r="F74" s="287">
        <f t="shared" ref="F74:AX74" si="61">F79+F81+F83</f>
        <v>0</v>
      </c>
      <c r="G74" s="343">
        <f t="shared" si="61"/>
        <v>0</v>
      </c>
      <c r="H74" s="287">
        <f t="shared" si="61"/>
        <v>0</v>
      </c>
      <c r="I74" s="287">
        <f t="shared" si="61"/>
        <v>0</v>
      </c>
      <c r="J74" s="287">
        <f t="shared" si="61"/>
        <v>0</v>
      </c>
      <c r="K74" s="287">
        <f t="shared" si="61"/>
        <v>0</v>
      </c>
      <c r="L74" s="287">
        <f t="shared" si="61"/>
        <v>0</v>
      </c>
      <c r="M74" s="287">
        <f t="shared" si="61"/>
        <v>0</v>
      </c>
      <c r="N74" s="287">
        <f t="shared" si="61"/>
        <v>0</v>
      </c>
      <c r="O74" s="287">
        <f t="shared" si="61"/>
        <v>0</v>
      </c>
      <c r="P74" s="287">
        <f t="shared" si="61"/>
        <v>0</v>
      </c>
      <c r="Q74" s="287">
        <f t="shared" si="61"/>
        <v>0</v>
      </c>
      <c r="R74" s="287">
        <f t="shared" si="61"/>
        <v>0</v>
      </c>
      <c r="S74" s="287">
        <f t="shared" si="61"/>
        <v>0</v>
      </c>
      <c r="T74" s="287">
        <f t="shared" si="61"/>
        <v>0</v>
      </c>
      <c r="U74" s="287">
        <f t="shared" si="61"/>
        <v>0</v>
      </c>
      <c r="V74" s="287">
        <f t="shared" si="61"/>
        <v>0</v>
      </c>
      <c r="W74" s="287">
        <f t="shared" si="61"/>
        <v>0</v>
      </c>
      <c r="X74" s="287">
        <f t="shared" si="61"/>
        <v>0</v>
      </c>
      <c r="Y74" s="287">
        <f t="shared" si="61"/>
        <v>0</v>
      </c>
      <c r="Z74" s="287">
        <f t="shared" si="61"/>
        <v>0</v>
      </c>
      <c r="AA74" s="287">
        <f t="shared" si="61"/>
        <v>0</v>
      </c>
      <c r="AB74" s="287">
        <f t="shared" si="61"/>
        <v>0</v>
      </c>
      <c r="AC74" s="287">
        <f t="shared" si="61"/>
        <v>0</v>
      </c>
      <c r="AD74" s="287">
        <f t="shared" si="61"/>
        <v>0</v>
      </c>
      <c r="AE74" s="287">
        <f t="shared" si="61"/>
        <v>0</v>
      </c>
      <c r="AF74" s="287">
        <f t="shared" si="61"/>
        <v>0</v>
      </c>
      <c r="AG74" s="287">
        <f t="shared" si="61"/>
        <v>0</v>
      </c>
      <c r="AH74" s="287">
        <f t="shared" si="61"/>
        <v>0</v>
      </c>
      <c r="AI74" s="287">
        <f t="shared" si="61"/>
        <v>0</v>
      </c>
      <c r="AJ74" s="287">
        <f t="shared" si="61"/>
        <v>0</v>
      </c>
      <c r="AK74" s="287">
        <f t="shared" si="61"/>
        <v>0</v>
      </c>
      <c r="AL74" s="287">
        <f t="shared" si="61"/>
        <v>0</v>
      </c>
      <c r="AM74" s="287">
        <f t="shared" si="61"/>
        <v>0</v>
      </c>
      <c r="AN74" s="287">
        <f t="shared" si="61"/>
        <v>0</v>
      </c>
      <c r="AO74" s="287">
        <f t="shared" si="61"/>
        <v>0</v>
      </c>
      <c r="AP74" s="287">
        <f t="shared" si="61"/>
        <v>0</v>
      </c>
      <c r="AQ74" s="287">
        <f t="shared" si="61"/>
        <v>0</v>
      </c>
      <c r="AR74" s="287">
        <f t="shared" si="61"/>
        <v>0</v>
      </c>
      <c r="AS74" s="287">
        <f t="shared" si="61"/>
        <v>0</v>
      </c>
      <c r="AT74" s="287">
        <f t="shared" si="61"/>
        <v>0</v>
      </c>
      <c r="AU74" s="287">
        <f t="shared" si="61"/>
        <v>0</v>
      </c>
      <c r="AV74" s="287">
        <f t="shared" ref="AV74:AW74" si="62">AV79+AV81+AV83</f>
        <v>0</v>
      </c>
      <c r="AW74" s="287">
        <f t="shared" si="62"/>
        <v>0</v>
      </c>
      <c r="AX74" s="287">
        <f t="shared" si="61"/>
        <v>0</v>
      </c>
      <c r="AY74" s="485"/>
      <c r="AZ74" s="354"/>
    </row>
    <row r="75" spans="1:52" ht="67.5" hidden="1" customHeight="1" x14ac:dyDescent="0.25">
      <c r="A75" s="276"/>
      <c r="B75" s="180"/>
      <c r="C75" s="180"/>
      <c r="D75" s="263" t="s">
        <v>304</v>
      </c>
      <c r="E75" s="295">
        <f t="shared" ref="E75:AG75" si="63">E84</f>
        <v>0</v>
      </c>
      <c r="F75" s="295">
        <f t="shared" si="63"/>
        <v>0</v>
      </c>
      <c r="G75" s="342">
        <f t="shared" si="63"/>
        <v>0</v>
      </c>
      <c r="H75" s="295">
        <f t="shared" si="63"/>
        <v>0</v>
      </c>
      <c r="I75" s="295">
        <f t="shared" si="63"/>
        <v>0</v>
      </c>
      <c r="J75" s="295">
        <f t="shared" si="63"/>
        <v>0</v>
      </c>
      <c r="K75" s="295">
        <f t="shared" si="63"/>
        <v>0</v>
      </c>
      <c r="L75" s="295">
        <f t="shared" si="63"/>
        <v>0</v>
      </c>
      <c r="M75" s="295">
        <f t="shared" si="63"/>
        <v>0</v>
      </c>
      <c r="N75" s="295">
        <f t="shared" si="63"/>
        <v>0</v>
      </c>
      <c r="O75" s="295">
        <f t="shared" si="63"/>
        <v>0</v>
      </c>
      <c r="P75" s="295">
        <f t="shared" si="63"/>
        <v>0</v>
      </c>
      <c r="Q75" s="295">
        <f t="shared" si="63"/>
        <v>0</v>
      </c>
      <c r="R75" s="295">
        <f t="shared" si="63"/>
        <v>0</v>
      </c>
      <c r="S75" s="295">
        <f t="shared" si="63"/>
        <v>0</v>
      </c>
      <c r="T75" s="295">
        <f t="shared" si="63"/>
        <v>0</v>
      </c>
      <c r="U75" s="295">
        <f t="shared" si="63"/>
        <v>0</v>
      </c>
      <c r="V75" s="295">
        <f t="shared" si="63"/>
        <v>0</v>
      </c>
      <c r="W75" s="295">
        <f t="shared" si="63"/>
        <v>0</v>
      </c>
      <c r="X75" s="295">
        <f t="shared" si="63"/>
        <v>0</v>
      </c>
      <c r="Y75" s="295">
        <f t="shared" si="63"/>
        <v>0</v>
      </c>
      <c r="Z75" s="295">
        <f t="shared" si="63"/>
        <v>0</v>
      </c>
      <c r="AA75" s="295">
        <f t="shared" si="63"/>
        <v>0</v>
      </c>
      <c r="AB75" s="295">
        <f t="shared" si="63"/>
        <v>0</v>
      </c>
      <c r="AC75" s="295">
        <f t="shared" si="63"/>
        <v>0</v>
      </c>
      <c r="AD75" s="295">
        <f t="shared" si="63"/>
        <v>0</v>
      </c>
      <c r="AE75" s="295">
        <f t="shared" si="63"/>
        <v>0</v>
      </c>
      <c r="AF75" s="295">
        <f t="shared" si="63"/>
        <v>0</v>
      </c>
      <c r="AG75" s="295">
        <f t="shared" si="63"/>
        <v>0</v>
      </c>
      <c r="AH75" s="295">
        <f t="shared" ref="AH75:AX75" si="64">AH84</f>
        <v>0</v>
      </c>
      <c r="AI75" s="295">
        <f t="shared" si="64"/>
        <v>0</v>
      </c>
      <c r="AJ75" s="295">
        <f t="shared" si="64"/>
        <v>0</v>
      </c>
      <c r="AK75" s="295">
        <f t="shared" si="64"/>
        <v>0</v>
      </c>
      <c r="AL75" s="295">
        <f t="shared" si="64"/>
        <v>0</v>
      </c>
      <c r="AM75" s="295">
        <f t="shared" si="64"/>
        <v>0</v>
      </c>
      <c r="AN75" s="295">
        <f t="shared" si="64"/>
        <v>0</v>
      </c>
      <c r="AO75" s="295">
        <f t="shared" si="64"/>
        <v>0</v>
      </c>
      <c r="AP75" s="295">
        <f t="shared" si="64"/>
        <v>0</v>
      </c>
      <c r="AQ75" s="295">
        <f t="shared" si="64"/>
        <v>0</v>
      </c>
      <c r="AR75" s="295">
        <f t="shared" si="64"/>
        <v>0</v>
      </c>
      <c r="AS75" s="295">
        <f t="shared" si="64"/>
        <v>0</v>
      </c>
      <c r="AT75" s="295">
        <f t="shared" si="64"/>
        <v>0</v>
      </c>
      <c r="AU75" s="295">
        <f t="shared" si="64"/>
        <v>0</v>
      </c>
      <c r="AV75" s="295">
        <f t="shared" si="64"/>
        <v>0</v>
      </c>
      <c r="AW75" s="295">
        <f t="shared" si="64"/>
        <v>0</v>
      </c>
      <c r="AX75" s="295">
        <f t="shared" si="64"/>
        <v>0</v>
      </c>
      <c r="AY75" s="382"/>
      <c r="AZ75" s="354"/>
    </row>
    <row r="76" spans="1:52" ht="22.5" customHeight="1" x14ac:dyDescent="0.25">
      <c r="A76" s="479" t="s">
        <v>262</v>
      </c>
      <c r="B76" s="481" t="s">
        <v>294</v>
      </c>
      <c r="C76" s="481"/>
      <c r="D76" s="139" t="s">
        <v>41</v>
      </c>
      <c r="E76" s="302">
        <f t="shared" ref="E76:Z76" si="65">E77</f>
        <v>48279.799999999996</v>
      </c>
      <c r="F76" s="302">
        <f t="shared" si="65"/>
        <v>37368.446999999993</v>
      </c>
      <c r="G76" s="183">
        <f t="shared" si="65"/>
        <v>77.399755177113406</v>
      </c>
      <c r="H76" s="291">
        <f t="shared" si="65"/>
        <v>0</v>
      </c>
      <c r="I76" s="291">
        <f t="shared" si="65"/>
        <v>0</v>
      </c>
      <c r="J76" s="291">
        <f t="shared" si="65"/>
        <v>0</v>
      </c>
      <c r="K76" s="292">
        <f t="shared" si="65"/>
        <v>0</v>
      </c>
      <c r="L76" s="292">
        <f t="shared" si="65"/>
        <v>0</v>
      </c>
      <c r="M76" s="292">
        <f t="shared" si="65"/>
        <v>0</v>
      </c>
      <c r="N76" s="291">
        <f t="shared" si="65"/>
        <v>9839.1759999999995</v>
      </c>
      <c r="O76" s="291">
        <f t="shared" si="65"/>
        <v>9839.1759999999995</v>
      </c>
      <c r="P76" s="291">
        <f t="shared" si="65"/>
        <v>0</v>
      </c>
      <c r="Q76" s="292">
        <f t="shared" si="65"/>
        <v>4389.07</v>
      </c>
      <c r="R76" s="292">
        <f t="shared" si="65"/>
        <v>5725.4769999999999</v>
      </c>
      <c r="S76" s="292">
        <f t="shared" si="65"/>
        <v>0</v>
      </c>
      <c r="T76" s="291">
        <f t="shared" si="65"/>
        <v>4389.07</v>
      </c>
      <c r="U76" s="291">
        <f t="shared" si="65"/>
        <v>3631.4760000000001</v>
      </c>
      <c r="V76" s="291">
        <f t="shared" si="65"/>
        <v>0</v>
      </c>
      <c r="W76" s="292">
        <f t="shared" si="65"/>
        <v>4389.07</v>
      </c>
      <c r="X76" s="292">
        <f t="shared" si="65"/>
        <v>4132.83</v>
      </c>
      <c r="Y76" s="292">
        <f t="shared" si="65"/>
        <v>0</v>
      </c>
      <c r="Z76" s="291">
        <f t="shared" si="65"/>
        <v>4389.07</v>
      </c>
      <c r="AA76" s="291">
        <f>AA77</f>
        <v>4931.2309999999998</v>
      </c>
      <c r="AB76" s="291">
        <f>AB77</f>
        <v>0</v>
      </c>
      <c r="AC76" s="292">
        <f>AC77</f>
        <v>4389.07</v>
      </c>
      <c r="AD76" s="310"/>
      <c r="AE76" s="292">
        <f>AE77</f>
        <v>9108.2569999999996</v>
      </c>
      <c r="AF76" s="292">
        <f>AF77</f>
        <v>0</v>
      </c>
      <c r="AG76" s="291">
        <f>AG77</f>
        <v>4389.07</v>
      </c>
      <c r="AH76" s="308"/>
      <c r="AI76" s="309"/>
      <c r="AJ76" s="291">
        <f>AJ77</f>
        <v>0</v>
      </c>
      <c r="AK76" s="291">
        <f>AK77</f>
        <v>0</v>
      </c>
      <c r="AL76" s="292">
        <f>AL77</f>
        <v>4389.0739999999996</v>
      </c>
      <c r="AM76" s="310"/>
      <c r="AN76" s="311"/>
      <c r="AO76" s="292">
        <f>AO77</f>
        <v>0</v>
      </c>
      <c r="AP76" s="292">
        <f>AP77</f>
        <v>0</v>
      </c>
      <c r="AQ76" s="291">
        <f>AQ77</f>
        <v>7717.1299999999992</v>
      </c>
      <c r="AR76" s="312"/>
      <c r="AS76" s="313"/>
      <c r="AT76" s="291">
        <f>AT77</f>
        <v>0</v>
      </c>
      <c r="AU76" s="291">
        <f>AU77</f>
        <v>0</v>
      </c>
      <c r="AV76" s="292">
        <f>AV77</f>
        <v>0</v>
      </c>
      <c r="AW76" s="292">
        <f>AW77</f>
        <v>0</v>
      </c>
      <c r="AX76" s="292">
        <f>AX77</f>
        <v>0</v>
      </c>
      <c r="AY76" s="484"/>
      <c r="AZ76" s="354"/>
    </row>
    <row r="77" spans="1:52" ht="38.450000000000003" customHeight="1" x14ac:dyDescent="0.25">
      <c r="A77" s="480"/>
      <c r="B77" s="482"/>
      <c r="C77" s="482"/>
      <c r="D77" s="264" t="s">
        <v>2</v>
      </c>
      <c r="E77" s="303">
        <f>H77+K77+N77+Q77+T77+W77+Z77+AC77+AG77+AL77+AQ77+AV77</f>
        <v>48279.799999999996</v>
      </c>
      <c r="F77" s="303">
        <f>I77+L77+O77+R77+U77+X77+AA77+AE77+AJ77+AO77+AT77+AW77</f>
        <v>37368.446999999993</v>
      </c>
      <c r="G77" s="344">
        <f>F77/E77*100</f>
        <v>77.399755177113406</v>
      </c>
      <c r="H77" s="297"/>
      <c r="I77" s="297"/>
      <c r="J77" s="297"/>
      <c r="K77" s="296"/>
      <c r="L77" s="296"/>
      <c r="M77" s="296"/>
      <c r="N77" s="297">
        <v>9839.1759999999995</v>
      </c>
      <c r="O77" s="297">
        <v>9839.1759999999995</v>
      </c>
      <c r="P77" s="297"/>
      <c r="Q77" s="296">
        <v>4389.07</v>
      </c>
      <c r="R77" s="296">
        <v>5725.4769999999999</v>
      </c>
      <c r="S77" s="296"/>
      <c r="T77" s="297">
        <v>4389.07</v>
      </c>
      <c r="U77" s="297">
        <v>3631.4760000000001</v>
      </c>
      <c r="V77" s="297"/>
      <c r="W77" s="296">
        <v>4389.07</v>
      </c>
      <c r="X77" s="296">
        <v>4132.83</v>
      </c>
      <c r="Y77" s="296"/>
      <c r="Z77" s="297">
        <v>4389.07</v>
      </c>
      <c r="AA77" s="297">
        <v>4931.2309999999998</v>
      </c>
      <c r="AB77" s="297"/>
      <c r="AC77" s="296">
        <v>4389.07</v>
      </c>
      <c r="AD77" s="316"/>
      <c r="AE77" s="296">
        <v>9108.2569999999996</v>
      </c>
      <c r="AF77" s="296"/>
      <c r="AG77" s="297">
        <v>4389.07</v>
      </c>
      <c r="AH77" s="314"/>
      <c r="AI77" s="315"/>
      <c r="AJ77" s="297"/>
      <c r="AK77" s="297"/>
      <c r="AL77" s="296">
        <f>4389.07+0.004</f>
        <v>4389.0739999999996</v>
      </c>
      <c r="AM77" s="316"/>
      <c r="AN77" s="317"/>
      <c r="AO77" s="296"/>
      <c r="AP77" s="296"/>
      <c r="AQ77" s="297">
        <f>4389.07-2397.413+5725.473</f>
        <v>7717.1299999999992</v>
      </c>
      <c r="AR77" s="314"/>
      <c r="AS77" s="315"/>
      <c r="AT77" s="297"/>
      <c r="AU77" s="297"/>
      <c r="AV77" s="296"/>
      <c r="AW77" s="296"/>
      <c r="AX77" s="296"/>
      <c r="AY77" s="485"/>
      <c r="AZ77" s="354"/>
    </row>
    <row r="78" spans="1:52" ht="29.25" hidden="1" customHeight="1" x14ac:dyDescent="0.25">
      <c r="A78" s="479" t="s">
        <v>296</v>
      </c>
      <c r="B78" s="481" t="s">
        <v>295</v>
      </c>
      <c r="C78" s="481"/>
      <c r="D78" s="139" t="s">
        <v>41</v>
      </c>
      <c r="E78" s="302">
        <f t="shared" ref="E78:Y78" si="66">E79</f>
        <v>0</v>
      </c>
      <c r="F78" s="302">
        <f t="shared" si="66"/>
        <v>0</v>
      </c>
      <c r="G78" s="302">
        <f t="shared" si="66"/>
        <v>0</v>
      </c>
      <c r="H78" s="291">
        <f t="shared" si="66"/>
        <v>0</v>
      </c>
      <c r="I78" s="291">
        <f t="shared" si="66"/>
        <v>0</v>
      </c>
      <c r="J78" s="291">
        <f t="shared" si="66"/>
        <v>0</v>
      </c>
      <c r="K78" s="292">
        <f t="shared" si="66"/>
        <v>0</v>
      </c>
      <c r="L78" s="292">
        <f t="shared" si="66"/>
        <v>0</v>
      </c>
      <c r="M78" s="292">
        <f t="shared" si="66"/>
        <v>0</v>
      </c>
      <c r="N78" s="291">
        <f t="shared" si="66"/>
        <v>0</v>
      </c>
      <c r="O78" s="291">
        <f t="shared" si="66"/>
        <v>0</v>
      </c>
      <c r="P78" s="291">
        <f t="shared" si="66"/>
        <v>0</v>
      </c>
      <c r="Q78" s="292">
        <f t="shared" si="66"/>
        <v>0</v>
      </c>
      <c r="R78" s="292">
        <f t="shared" si="66"/>
        <v>0</v>
      </c>
      <c r="S78" s="292">
        <f t="shared" si="66"/>
        <v>0</v>
      </c>
      <c r="T78" s="291">
        <f t="shared" si="66"/>
        <v>0</v>
      </c>
      <c r="U78" s="291">
        <f t="shared" si="66"/>
        <v>0</v>
      </c>
      <c r="V78" s="291">
        <f t="shared" si="66"/>
        <v>0</v>
      </c>
      <c r="W78" s="292">
        <f t="shared" si="66"/>
        <v>0</v>
      </c>
      <c r="X78" s="292">
        <f t="shared" si="66"/>
        <v>0</v>
      </c>
      <c r="Y78" s="292">
        <f t="shared" si="66"/>
        <v>0</v>
      </c>
      <c r="Z78" s="291" t="s">
        <v>299</v>
      </c>
      <c r="AA78" s="291">
        <f>AA79</f>
        <v>0</v>
      </c>
      <c r="AB78" s="291">
        <f>AB79</f>
        <v>0</v>
      </c>
      <c r="AC78" s="292">
        <f>AC79</f>
        <v>0</v>
      </c>
      <c r="AD78" s="310"/>
      <c r="AE78" s="292">
        <f>AE79</f>
        <v>0</v>
      </c>
      <c r="AF78" s="292">
        <f>AF79</f>
        <v>0</v>
      </c>
      <c r="AG78" s="291">
        <f>AG79</f>
        <v>0</v>
      </c>
      <c r="AH78" s="308"/>
      <c r="AI78" s="309"/>
      <c r="AJ78" s="291">
        <f>AJ79</f>
        <v>0</v>
      </c>
      <c r="AK78" s="291">
        <f>AK79</f>
        <v>0</v>
      </c>
      <c r="AL78" s="292">
        <f>AL79</f>
        <v>0</v>
      </c>
      <c r="AM78" s="310"/>
      <c r="AN78" s="311"/>
      <c r="AO78" s="292">
        <f>AO79</f>
        <v>0</v>
      </c>
      <c r="AP78" s="292">
        <f>AP79</f>
        <v>0</v>
      </c>
      <c r="AQ78" s="291">
        <f>AQ79</f>
        <v>0</v>
      </c>
      <c r="AR78" s="312"/>
      <c r="AS78" s="313"/>
      <c r="AT78" s="291">
        <f>AT79</f>
        <v>0</v>
      </c>
      <c r="AU78" s="291">
        <f>AU79</f>
        <v>0</v>
      </c>
      <c r="AV78" s="292">
        <f>AV79</f>
        <v>0</v>
      </c>
      <c r="AW78" s="292">
        <f>AW79</f>
        <v>0</v>
      </c>
      <c r="AX78" s="292">
        <f>AX79</f>
        <v>0</v>
      </c>
      <c r="AY78" s="484"/>
      <c r="AZ78" s="354"/>
    </row>
    <row r="79" spans="1:52" ht="36.75" hidden="1" customHeight="1" x14ac:dyDescent="0.25">
      <c r="A79" s="480"/>
      <c r="B79" s="482"/>
      <c r="C79" s="482"/>
      <c r="D79" s="265" t="s">
        <v>43</v>
      </c>
      <c r="E79" s="303">
        <f>H79+K79+N79+Q79+T79+W79+Z79+AC79+AG79+AL79+AQ79+AV79</f>
        <v>0</v>
      </c>
      <c r="F79" s="303">
        <f>I79+L79+O79+R79+U79+X79+AA79+AE79+AJ79+AO79+AT79+AW79</f>
        <v>0</v>
      </c>
      <c r="G79" s="303">
        <f>J79+M79+P79+S79+V79+Y79+AB79+AF79+AK79+AP79+AU79+AX79</f>
        <v>0</v>
      </c>
      <c r="H79" s="297"/>
      <c r="I79" s="297"/>
      <c r="J79" s="297"/>
      <c r="K79" s="296"/>
      <c r="L79" s="296"/>
      <c r="M79" s="296"/>
      <c r="N79" s="297"/>
      <c r="O79" s="297"/>
      <c r="P79" s="297"/>
      <c r="Q79" s="296"/>
      <c r="R79" s="296"/>
      <c r="S79" s="296"/>
      <c r="T79" s="297"/>
      <c r="U79" s="297"/>
      <c r="V79" s="297"/>
      <c r="W79" s="296"/>
      <c r="X79" s="296"/>
      <c r="Y79" s="296"/>
      <c r="Z79" s="297"/>
      <c r="AA79" s="297"/>
      <c r="AB79" s="297"/>
      <c r="AC79" s="296"/>
      <c r="AD79" s="316"/>
      <c r="AE79" s="296"/>
      <c r="AF79" s="296"/>
      <c r="AG79" s="297"/>
      <c r="AH79" s="314"/>
      <c r="AI79" s="315"/>
      <c r="AJ79" s="297"/>
      <c r="AK79" s="297"/>
      <c r="AL79" s="296"/>
      <c r="AM79" s="316"/>
      <c r="AN79" s="317"/>
      <c r="AO79" s="296"/>
      <c r="AP79" s="296"/>
      <c r="AQ79" s="297"/>
      <c r="AR79" s="314"/>
      <c r="AS79" s="315"/>
      <c r="AT79" s="297"/>
      <c r="AU79" s="297"/>
      <c r="AV79" s="296"/>
      <c r="AW79" s="296"/>
      <c r="AX79" s="296"/>
      <c r="AY79" s="485"/>
      <c r="AZ79" s="354"/>
    </row>
    <row r="80" spans="1:52" ht="27" hidden="1" customHeight="1" x14ac:dyDescent="0.25">
      <c r="A80" s="479" t="s">
        <v>300</v>
      </c>
      <c r="B80" s="481" t="s">
        <v>297</v>
      </c>
      <c r="C80" s="481"/>
      <c r="D80" s="139" t="s">
        <v>41</v>
      </c>
      <c r="E80" s="302">
        <f t="shared" ref="E80:Z80" si="67">E81</f>
        <v>0</v>
      </c>
      <c r="F80" s="302">
        <f t="shared" si="67"/>
        <v>0</v>
      </c>
      <c r="G80" s="302">
        <f t="shared" si="67"/>
        <v>0</v>
      </c>
      <c r="H80" s="291">
        <f t="shared" si="67"/>
        <v>0</v>
      </c>
      <c r="I80" s="291">
        <f t="shared" si="67"/>
        <v>0</v>
      </c>
      <c r="J80" s="291">
        <f t="shared" si="67"/>
        <v>0</v>
      </c>
      <c r="K80" s="292">
        <f t="shared" si="67"/>
        <v>0</v>
      </c>
      <c r="L80" s="292">
        <f t="shared" si="67"/>
        <v>0</v>
      </c>
      <c r="M80" s="292">
        <f t="shared" si="67"/>
        <v>0</v>
      </c>
      <c r="N80" s="291">
        <f t="shared" si="67"/>
        <v>0</v>
      </c>
      <c r="O80" s="291">
        <f t="shared" si="67"/>
        <v>0</v>
      </c>
      <c r="P80" s="291">
        <f t="shared" si="67"/>
        <v>0</v>
      </c>
      <c r="Q80" s="292">
        <f t="shared" si="67"/>
        <v>0</v>
      </c>
      <c r="R80" s="292">
        <f t="shared" si="67"/>
        <v>0</v>
      </c>
      <c r="S80" s="292">
        <f t="shared" si="67"/>
        <v>0</v>
      </c>
      <c r="T80" s="291">
        <f t="shared" si="67"/>
        <v>0</v>
      </c>
      <c r="U80" s="291">
        <f t="shared" si="67"/>
        <v>0</v>
      </c>
      <c r="V80" s="291">
        <f t="shared" si="67"/>
        <v>0</v>
      </c>
      <c r="W80" s="292">
        <f t="shared" si="67"/>
        <v>0</v>
      </c>
      <c r="X80" s="292">
        <f t="shared" si="67"/>
        <v>0</v>
      </c>
      <c r="Y80" s="292">
        <f t="shared" si="67"/>
        <v>0</v>
      </c>
      <c r="Z80" s="291">
        <f t="shared" si="67"/>
        <v>0</v>
      </c>
      <c r="AA80" s="291">
        <f>AA81</f>
        <v>0</v>
      </c>
      <c r="AB80" s="291">
        <f>AB81</f>
        <v>0</v>
      </c>
      <c r="AC80" s="292">
        <f>AC81</f>
        <v>0</v>
      </c>
      <c r="AD80" s="310"/>
      <c r="AE80" s="292">
        <f>AE81</f>
        <v>0</v>
      </c>
      <c r="AF80" s="292">
        <f>AF81</f>
        <v>0</v>
      </c>
      <c r="AG80" s="291">
        <f>AG81</f>
        <v>0</v>
      </c>
      <c r="AH80" s="308"/>
      <c r="AI80" s="309"/>
      <c r="AJ80" s="291">
        <f>AJ81</f>
        <v>0</v>
      </c>
      <c r="AK80" s="291">
        <f>AK81</f>
        <v>0</v>
      </c>
      <c r="AL80" s="292">
        <f>AL81</f>
        <v>0</v>
      </c>
      <c r="AM80" s="310"/>
      <c r="AN80" s="311"/>
      <c r="AO80" s="292">
        <f>AO81</f>
        <v>0</v>
      </c>
      <c r="AP80" s="292">
        <f>AP81</f>
        <v>0</v>
      </c>
      <c r="AQ80" s="291">
        <f>AQ81</f>
        <v>0</v>
      </c>
      <c r="AR80" s="312"/>
      <c r="AS80" s="313"/>
      <c r="AT80" s="291">
        <f>AT81</f>
        <v>0</v>
      </c>
      <c r="AU80" s="291">
        <f>AU81</f>
        <v>0</v>
      </c>
      <c r="AV80" s="292">
        <f>AV81</f>
        <v>0</v>
      </c>
      <c r="AW80" s="292">
        <f>AW81</f>
        <v>0</v>
      </c>
      <c r="AX80" s="292">
        <f>AX81</f>
        <v>0</v>
      </c>
      <c r="AY80" s="484"/>
      <c r="AZ80" s="354"/>
    </row>
    <row r="81" spans="1:52" ht="26.25" hidden="1" customHeight="1" x14ac:dyDescent="0.25">
      <c r="A81" s="480"/>
      <c r="B81" s="482"/>
      <c r="C81" s="482"/>
      <c r="D81" s="265" t="s">
        <v>43</v>
      </c>
      <c r="E81" s="303">
        <f>H81+K81+N81+Q81+T81+W81+Z81+AC81+AG81+AL81+AQ81+AV81</f>
        <v>0</v>
      </c>
      <c r="F81" s="303">
        <f>I81+L81+O81+R81+U81+X81+AA81+AE81+AJ81+AO81+AT81+AW81</f>
        <v>0</v>
      </c>
      <c r="G81" s="303">
        <f>J81+M81+P81+S81+V81+Y81+AB81+AF81+AK81+AP81+AU81+AX81</f>
        <v>0</v>
      </c>
      <c r="H81" s="297"/>
      <c r="I81" s="297"/>
      <c r="J81" s="297"/>
      <c r="K81" s="296"/>
      <c r="L81" s="296"/>
      <c r="M81" s="296"/>
      <c r="N81" s="297"/>
      <c r="O81" s="297"/>
      <c r="P81" s="297"/>
      <c r="Q81" s="296"/>
      <c r="R81" s="296"/>
      <c r="S81" s="296"/>
      <c r="T81" s="297"/>
      <c r="U81" s="297"/>
      <c r="V81" s="297"/>
      <c r="W81" s="296"/>
      <c r="X81" s="296"/>
      <c r="Y81" s="296"/>
      <c r="Z81" s="297"/>
      <c r="AA81" s="297"/>
      <c r="AB81" s="297"/>
      <c r="AC81" s="296"/>
      <c r="AD81" s="316"/>
      <c r="AE81" s="296"/>
      <c r="AF81" s="296"/>
      <c r="AG81" s="297"/>
      <c r="AH81" s="314"/>
      <c r="AI81" s="315"/>
      <c r="AJ81" s="297"/>
      <c r="AK81" s="297"/>
      <c r="AL81" s="296"/>
      <c r="AM81" s="316"/>
      <c r="AN81" s="317"/>
      <c r="AO81" s="296"/>
      <c r="AP81" s="296"/>
      <c r="AQ81" s="297"/>
      <c r="AR81" s="314"/>
      <c r="AS81" s="315"/>
      <c r="AT81" s="297"/>
      <c r="AU81" s="297"/>
      <c r="AV81" s="296"/>
      <c r="AW81" s="296"/>
      <c r="AX81" s="296"/>
      <c r="AY81" s="485"/>
      <c r="AZ81" s="354"/>
    </row>
    <row r="82" spans="1:52" ht="26.25" hidden="1" customHeight="1" x14ac:dyDescent="0.25">
      <c r="A82" s="481" t="s">
        <v>301</v>
      </c>
      <c r="B82" s="481" t="s">
        <v>302</v>
      </c>
      <c r="C82" s="481" t="s">
        <v>303</v>
      </c>
      <c r="D82" s="139" t="s">
        <v>41</v>
      </c>
      <c r="E82" s="318">
        <f t="shared" ref="E82:G82" si="68">E83</f>
        <v>0</v>
      </c>
      <c r="F82" s="318">
        <f t="shared" si="68"/>
        <v>0</v>
      </c>
      <c r="G82" s="318">
        <f t="shared" si="68"/>
        <v>0</v>
      </c>
      <c r="H82" s="319">
        <f t="shared" ref="H82:AX82" si="69">H84</f>
        <v>0</v>
      </c>
      <c r="I82" s="319">
        <f t="shared" si="69"/>
        <v>0</v>
      </c>
      <c r="J82" s="319">
        <f t="shared" si="69"/>
        <v>0</v>
      </c>
      <c r="K82" s="320">
        <f t="shared" si="69"/>
        <v>0</v>
      </c>
      <c r="L82" s="320">
        <f t="shared" si="69"/>
        <v>0</v>
      </c>
      <c r="M82" s="320">
        <f t="shared" si="69"/>
        <v>0</v>
      </c>
      <c r="N82" s="319">
        <f>N83</f>
        <v>0</v>
      </c>
      <c r="O82" s="319">
        <f t="shared" si="69"/>
        <v>0</v>
      </c>
      <c r="P82" s="319">
        <f t="shared" si="69"/>
        <v>0</v>
      </c>
      <c r="Q82" s="320">
        <f t="shared" si="69"/>
        <v>0</v>
      </c>
      <c r="R82" s="320">
        <f t="shared" si="69"/>
        <v>0</v>
      </c>
      <c r="S82" s="320">
        <f t="shared" si="69"/>
        <v>0</v>
      </c>
      <c r="T82" s="319">
        <f t="shared" si="69"/>
        <v>0</v>
      </c>
      <c r="U82" s="319">
        <f t="shared" si="69"/>
        <v>0</v>
      </c>
      <c r="V82" s="319">
        <f t="shared" si="69"/>
        <v>0</v>
      </c>
      <c r="W82" s="320">
        <f t="shared" si="69"/>
        <v>0</v>
      </c>
      <c r="X82" s="320">
        <f t="shared" si="69"/>
        <v>0</v>
      </c>
      <c r="Y82" s="320">
        <f t="shared" si="69"/>
        <v>0</v>
      </c>
      <c r="Z82" s="319">
        <f t="shared" si="69"/>
        <v>0</v>
      </c>
      <c r="AA82" s="319">
        <f t="shared" si="69"/>
        <v>0</v>
      </c>
      <c r="AB82" s="319">
        <f t="shared" si="69"/>
        <v>0</v>
      </c>
      <c r="AC82" s="320">
        <f t="shared" si="69"/>
        <v>0</v>
      </c>
      <c r="AD82" s="320">
        <f t="shared" si="69"/>
        <v>0</v>
      </c>
      <c r="AE82" s="320">
        <f t="shared" si="69"/>
        <v>0</v>
      </c>
      <c r="AF82" s="320">
        <f t="shared" si="69"/>
        <v>0</v>
      </c>
      <c r="AG82" s="319">
        <f t="shared" si="69"/>
        <v>0</v>
      </c>
      <c r="AH82" s="319">
        <f t="shared" si="69"/>
        <v>0</v>
      </c>
      <c r="AI82" s="319">
        <f t="shared" si="69"/>
        <v>0</v>
      </c>
      <c r="AJ82" s="319">
        <f t="shared" si="69"/>
        <v>0</v>
      </c>
      <c r="AK82" s="319">
        <f t="shared" si="69"/>
        <v>0</v>
      </c>
      <c r="AL82" s="320">
        <f t="shared" si="69"/>
        <v>0</v>
      </c>
      <c r="AM82" s="320">
        <f t="shared" si="69"/>
        <v>0</v>
      </c>
      <c r="AN82" s="320">
        <f t="shared" si="69"/>
        <v>0</v>
      </c>
      <c r="AO82" s="320">
        <f t="shared" si="69"/>
        <v>0</v>
      </c>
      <c r="AP82" s="320">
        <f t="shared" si="69"/>
        <v>0</v>
      </c>
      <c r="AQ82" s="319">
        <f t="shared" si="69"/>
        <v>0</v>
      </c>
      <c r="AR82" s="319">
        <f t="shared" si="69"/>
        <v>0</v>
      </c>
      <c r="AS82" s="319">
        <f t="shared" si="69"/>
        <v>0</v>
      </c>
      <c r="AT82" s="319">
        <f t="shared" si="69"/>
        <v>0</v>
      </c>
      <c r="AU82" s="319">
        <f t="shared" si="69"/>
        <v>0</v>
      </c>
      <c r="AV82" s="320">
        <f t="shared" si="69"/>
        <v>0</v>
      </c>
      <c r="AW82" s="320">
        <f t="shared" si="69"/>
        <v>0</v>
      </c>
      <c r="AX82" s="320">
        <f t="shared" si="69"/>
        <v>0</v>
      </c>
      <c r="AY82" s="382"/>
      <c r="AZ82" s="354"/>
    </row>
    <row r="83" spans="1:52" ht="27" hidden="1" customHeight="1" x14ac:dyDescent="0.25">
      <c r="A83" s="482"/>
      <c r="B83" s="482"/>
      <c r="C83" s="482"/>
      <c r="D83" s="265" t="s">
        <v>43</v>
      </c>
      <c r="E83" s="318">
        <f t="shared" ref="E83:AG83" si="70">E84</f>
        <v>0</v>
      </c>
      <c r="F83" s="318">
        <f t="shared" si="70"/>
        <v>0</v>
      </c>
      <c r="G83" s="318">
        <f t="shared" si="70"/>
        <v>0</v>
      </c>
      <c r="H83" s="319">
        <f t="shared" si="70"/>
        <v>0</v>
      </c>
      <c r="I83" s="319">
        <f t="shared" si="70"/>
        <v>0</v>
      </c>
      <c r="J83" s="319">
        <f t="shared" si="70"/>
        <v>0</v>
      </c>
      <c r="K83" s="320">
        <f t="shared" si="70"/>
        <v>0</v>
      </c>
      <c r="L83" s="320">
        <f t="shared" si="70"/>
        <v>0</v>
      </c>
      <c r="M83" s="320">
        <f t="shared" si="70"/>
        <v>0</v>
      </c>
      <c r="N83" s="319">
        <f t="shared" si="70"/>
        <v>0</v>
      </c>
      <c r="O83" s="319">
        <f t="shared" si="70"/>
        <v>0</v>
      </c>
      <c r="P83" s="319">
        <f t="shared" si="70"/>
        <v>0</v>
      </c>
      <c r="Q83" s="320">
        <f t="shared" si="70"/>
        <v>0</v>
      </c>
      <c r="R83" s="320">
        <f t="shared" si="70"/>
        <v>0</v>
      </c>
      <c r="S83" s="320">
        <f t="shared" si="70"/>
        <v>0</v>
      </c>
      <c r="T83" s="319">
        <f t="shared" si="70"/>
        <v>0</v>
      </c>
      <c r="U83" s="319">
        <f t="shared" si="70"/>
        <v>0</v>
      </c>
      <c r="V83" s="319">
        <f t="shared" si="70"/>
        <v>0</v>
      </c>
      <c r="W83" s="320">
        <f t="shared" si="70"/>
        <v>0</v>
      </c>
      <c r="X83" s="320">
        <f t="shared" si="70"/>
        <v>0</v>
      </c>
      <c r="Y83" s="320">
        <f t="shared" si="70"/>
        <v>0</v>
      </c>
      <c r="Z83" s="319">
        <f t="shared" si="70"/>
        <v>0</v>
      </c>
      <c r="AA83" s="319">
        <f t="shared" si="70"/>
        <v>0</v>
      </c>
      <c r="AB83" s="319">
        <f t="shared" si="70"/>
        <v>0</v>
      </c>
      <c r="AC83" s="320">
        <f t="shared" si="70"/>
        <v>0</v>
      </c>
      <c r="AD83" s="320">
        <f t="shared" si="70"/>
        <v>0</v>
      </c>
      <c r="AE83" s="320">
        <f t="shared" si="70"/>
        <v>0</v>
      </c>
      <c r="AF83" s="320">
        <f t="shared" si="70"/>
        <v>0</v>
      </c>
      <c r="AG83" s="319">
        <f t="shared" si="70"/>
        <v>0</v>
      </c>
      <c r="AH83" s="319">
        <f t="shared" ref="AH83:AX83" si="71">AH84</f>
        <v>0</v>
      </c>
      <c r="AI83" s="319">
        <f t="shared" si="71"/>
        <v>0</v>
      </c>
      <c r="AJ83" s="319">
        <f t="shared" si="71"/>
        <v>0</v>
      </c>
      <c r="AK83" s="319">
        <f t="shared" si="71"/>
        <v>0</v>
      </c>
      <c r="AL83" s="320">
        <f t="shared" si="71"/>
        <v>0</v>
      </c>
      <c r="AM83" s="320">
        <f t="shared" si="71"/>
        <v>0</v>
      </c>
      <c r="AN83" s="320">
        <f t="shared" si="71"/>
        <v>0</v>
      </c>
      <c r="AO83" s="320">
        <f t="shared" si="71"/>
        <v>0</v>
      </c>
      <c r="AP83" s="320">
        <f t="shared" si="71"/>
        <v>0</v>
      </c>
      <c r="AQ83" s="319">
        <f t="shared" si="71"/>
        <v>0</v>
      </c>
      <c r="AR83" s="319">
        <f t="shared" si="71"/>
        <v>0</v>
      </c>
      <c r="AS83" s="319">
        <f t="shared" si="71"/>
        <v>0</v>
      </c>
      <c r="AT83" s="319">
        <f t="shared" si="71"/>
        <v>0</v>
      </c>
      <c r="AU83" s="319">
        <f t="shared" si="71"/>
        <v>0</v>
      </c>
      <c r="AV83" s="320">
        <f t="shared" si="71"/>
        <v>0</v>
      </c>
      <c r="AW83" s="320">
        <f t="shared" si="71"/>
        <v>0</v>
      </c>
      <c r="AX83" s="320">
        <f t="shared" si="71"/>
        <v>0</v>
      </c>
      <c r="AY83" s="382"/>
      <c r="AZ83" s="354"/>
    </row>
    <row r="84" spans="1:52" ht="61.5" hidden="1" customHeight="1" x14ac:dyDescent="0.25">
      <c r="A84" s="498"/>
      <c r="B84" s="498"/>
      <c r="C84" s="498"/>
      <c r="D84" s="264" t="s">
        <v>304</v>
      </c>
      <c r="E84" s="302">
        <f>H84+K84+N84+Q84+T84+W84+Z84+AC84+AG84+AL84+AQ84+AV84</f>
        <v>0</v>
      </c>
      <c r="F84" s="302">
        <f>I84+L84+O84+R84+U84+X84+AA84+AE84+AJ84+AO84+AT84+AW84</f>
        <v>0</v>
      </c>
      <c r="G84" s="318"/>
      <c r="H84" s="319"/>
      <c r="I84" s="319"/>
      <c r="J84" s="319"/>
      <c r="K84" s="320"/>
      <c r="L84" s="320"/>
      <c r="M84" s="320"/>
      <c r="N84" s="319"/>
      <c r="O84" s="319"/>
      <c r="P84" s="319"/>
      <c r="Q84" s="320"/>
      <c r="R84" s="320"/>
      <c r="S84" s="320"/>
      <c r="T84" s="319"/>
      <c r="U84" s="319"/>
      <c r="V84" s="319"/>
      <c r="W84" s="320"/>
      <c r="X84" s="320"/>
      <c r="Y84" s="320"/>
      <c r="Z84" s="319"/>
      <c r="AA84" s="319"/>
      <c r="AB84" s="319"/>
      <c r="AC84" s="320"/>
      <c r="AD84" s="320"/>
      <c r="AE84" s="320"/>
      <c r="AF84" s="320"/>
      <c r="AG84" s="319"/>
      <c r="AH84" s="319"/>
      <c r="AI84" s="319"/>
      <c r="AJ84" s="319"/>
      <c r="AK84" s="319"/>
      <c r="AL84" s="320"/>
      <c r="AM84" s="320"/>
      <c r="AN84" s="320"/>
      <c r="AO84" s="320"/>
      <c r="AP84" s="320"/>
      <c r="AQ84" s="319"/>
      <c r="AR84" s="319"/>
      <c r="AS84" s="319"/>
      <c r="AT84" s="319"/>
      <c r="AU84" s="319"/>
      <c r="AV84" s="320"/>
      <c r="AW84" s="320"/>
      <c r="AX84" s="320"/>
      <c r="AY84" s="382"/>
      <c r="AZ84" s="354"/>
    </row>
    <row r="85" spans="1:52" ht="24.75" customHeight="1" x14ac:dyDescent="0.25">
      <c r="A85" s="486" t="s">
        <v>7</v>
      </c>
      <c r="B85" s="488" t="s">
        <v>298</v>
      </c>
      <c r="C85" s="488" t="s">
        <v>281</v>
      </c>
      <c r="D85" s="138" t="s">
        <v>41</v>
      </c>
      <c r="E85" s="283">
        <f>E86+E87</f>
        <v>3005</v>
      </c>
      <c r="F85" s="283">
        <f t="shared" ref="F85" si="72">F86+F87</f>
        <v>932</v>
      </c>
      <c r="G85" s="345">
        <f>F85/E85*100</f>
        <v>31.014975041597339</v>
      </c>
      <c r="H85" s="283">
        <f>H86+H87</f>
        <v>0</v>
      </c>
      <c r="I85" s="283">
        <f t="shared" ref="I85" si="73">I86+I87</f>
        <v>0</v>
      </c>
      <c r="J85" s="283">
        <f t="shared" ref="J85" si="74">J86+J87</f>
        <v>0</v>
      </c>
      <c r="K85" s="283">
        <f>K86+K87</f>
        <v>0</v>
      </c>
      <c r="L85" s="283">
        <f t="shared" ref="L85" si="75">L86+L87</f>
        <v>0</v>
      </c>
      <c r="M85" s="283">
        <f t="shared" ref="M85" si="76">M86+M87</f>
        <v>0</v>
      </c>
      <c r="N85" s="283">
        <f>N86+N87</f>
        <v>300</v>
      </c>
      <c r="O85" s="283">
        <f t="shared" ref="O85" si="77">O86+O87</f>
        <v>300</v>
      </c>
      <c r="P85" s="283">
        <f t="shared" ref="P85" si="78">P86+P87</f>
        <v>0</v>
      </c>
      <c r="Q85" s="283">
        <f>Q86+Q87</f>
        <v>0</v>
      </c>
      <c r="R85" s="283">
        <f t="shared" ref="R85" si="79">R86+R87</f>
        <v>0</v>
      </c>
      <c r="S85" s="283">
        <f t="shared" ref="S85" si="80">S86+S87</f>
        <v>0</v>
      </c>
      <c r="T85" s="283">
        <f>T86+T87</f>
        <v>500</v>
      </c>
      <c r="U85" s="283">
        <f t="shared" ref="U85" si="81">U86+U87</f>
        <v>0</v>
      </c>
      <c r="V85" s="283">
        <f t="shared" ref="V85" si="82">V86+V87</f>
        <v>0</v>
      </c>
      <c r="W85" s="283">
        <f>W86+W87</f>
        <v>0</v>
      </c>
      <c r="X85" s="283">
        <f t="shared" ref="X85" si="83">X86+X87</f>
        <v>632</v>
      </c>
      <c r="Y85" s="283">
        <f t="shared" ref="Y85:AA85" si="84">Y86+Y87</f>
        <v>0</v>
      </c>
      <c r="Z85" s="283">
        <f t="shared" si="84"/>
        <v>800</v>
      </c>
      <c r="AA85" s="283">
        <f t="shared" si="84"/>
        <v>0</v>
      </c>
      <c r="AB85" s="286"/>
      <c r="AC85" s="283">
        <f t="shared" ref="AC85:AE85" si="85">AC86+AC87</f>
        <v>0</v>
      </c>
      <c r="AD85" s="283">
        <f t="shared" si="85"/>
        <v>0</v>
      </c>
      <c r="AE85" s="283">
        <f t="shared" si="85"/>
        <v>0</v>
      </c>
      <c r="AF85" s="283"/>
      <c r="AG85" s="283">
        <f t="shared" ref="AG85:AJ85" si="86">AG86+AG87</f>
        <v>0</v>
      </c>
      <c r="AH85" s="283">
        <f t="shared" si="86"/>
        <v>0</v>
      </c>
      <c r="AI85" s="283">
        <f t="shared" si="86"/>
        <v>0</v>
      </c>
      <c r="AJ85" s="283">
        <f t="shared" si="86"/>
        <v>0</v>
      </c>
      <c r="AK85" s="283"/>
      <c r="AL85" s="283">
        <f t="shared" ref="AL85:AO85" si="87">AL86+AL87</f>
        <v>800</v>
      </c>
      <c r="AM85" s="283">
        <f t="shared" si="87"/>
        <v>0</v>
      </c>
      <c r="AN85" s="283">
        <f t="shared" si="87"/>
        <v>0</v>
      </c>
      <c r="AO85" s="283">
        <f t="shared" si="87"/>
        <v>0</v>
      </c>
      <c r="AP85" s="283"/>
      <c r="AQ85" s="283">
        <f t="shared" ref="AQ85:AT85" si="88">AQ86+AQ87</f>
        <v>0</v>
      </c>
      <c r="AR85" s="283">
        <f t="shared" si="88"/>
        <v>0</v>
      </c>
      <c r="AS85" s="283">
        <f t="shared" si="88"/>
        <v>0</v>
      </c>
      <c r="AT85" s="283">
        <f t="shared" si="88"/>
        <v>0</v>
      </c>
      <c r="AU85" s="283"/>
      <c r="AV85" s="283">
        <f>AV86+AV87</f>
        <v>605</v>
      </c>
      <c r="AW85" s="283">
        <f t="shared" ref="AW85" si="89">AW86+AW87</f>
        <v>0</v>
      </c>
      <c r="AX85" s="283"/>
      <c r="AY85" s="484"/>
      <c r="AZ85" s="354"/>
    </row>
    <row r="86" spans="1:52" ht="38.450000000000003" customHeight="1" x14ac:dyDescent="0.25">
      <c r="A86" s="487"/>
      <c r="B86" s="489"/>
      <c r="C86" s="489"/>
      <c r="D86" s="263" t="s">
        <v>2</v>
      </c>
      <c r="E86" s="287">
        <f>E89+E92+E95</f>
        <v>1995</v>
      </c>
      <c r="F86" s="287">
        <f t="shared" ref="F86:G86" si="90">F89+F92+F95</f>
        <v>332</v>
      </c>
      <c r="G86" s="343">
        <f t="shared" si="90"/>
        <v>16.641604010025063</v>
      </c>
      <c r="H86" s="287">
        <f>H89+H92+H95</f>
        <v>0</v>
      </c>
      <c r="I86" s="287">
        <f t="shared" ref="I86:J86" si="91">I89+I92+I95</f>
        <v>0</v>
      </c>
      <c r="J86" s="287">
        <f t="shared" si="91"/>
        <v>0</v>
      </c>
      <c r="K86" s="287">
        <f>K89+K92+K95</f>
        <v>0</v>
      </c>
      <c r="L86" s="287">
        <f t="shared" ref="L86:M86" si="92">L89+L92+L95</f>
        <v>0</v>
      </c>
      <c r="M86" s="287">
        <f t="shared" si="92"/>
        <v>0</v>
      </c>
      <c r="N86" s="287">
        <f>N89+N92+N95</f>
        <v>0</v>
      </c>
      <c r="O86" s="287">
        <f t="shared" ref="O86:P86" si="93">O89+O92+O95</f>
        <v>0</v>
      </c>
      <c r="P86" s="287">
        <f t="shared" si="93"/>
        <v>0</v>
      </c>
      <c r="Q86" s="287">
        <f>Q89+Q92+Q95</f>
        <v>0</v>
      </c>
      <c r="R86" s="287">
        <f t="shared" ref="R86:S86" si="94">R89+R92+R95</f>
        <v>0</v>
      </c>
      <c r="S86" s="287">
        <f t="shared" si="94"/>
        <v>0</v>
      </c>
      <c r="T86" s="287">
        <f>T89+T92+T95</f>
        <v>500</v>
      </c>
      <c r="U86" s="287">
        <f t="shared" ref="U86:V86" si="95">U89+U92+U95</f>
        <v>0</v>
      </c>
      <c r="V86" s="287">
        <f t="shared" si="95"/>
        <v>0</v>
      </c>
      <c r="W86" s="287">
        <f>W89+W92+W95</f>
        <v>0</v>
      </c>
      <c r="X86" s="287">
        <f t="shared" ref="X86:Z86" si="96">X89+X92+X95</f>
        <v>332</v>
      </c>
      <c r="Y86" s="287">
        <f t="shared" si="96"/>
        <v>0</v>
      </c>
      <c r="Z86" s="287">
        <f t="shared" si="96"/>
        <v>500</v>
      </c>
      <c r="AA86" s="287">
        <f t="shared" ref="AA86" si="97">AA89+AA92+AA95</f>
        <v>0</v>
      </c>
      <c r="AB86" s="290"/>
      <c r="AC86" s="287">
        <f t="shared" ref="AC86:AE86" si="98">AC89+AC92+AC95</f>
        <v>0</v>
      </c>
      <c r="AD86" s="287">
        <f t="shared" si="98"/>
        <v>0</v>
      </c>
      <c r="AE86" s="287">
        <f t="shared" si="98"/>
        <v>0</v>
      </c>
      <c r="AF86" s="287"/>
      <c r="AG86" s="287">
        <f t="shared" ref="AG86:AJ86" si="99">AG89+AG92+AG95</f>
        <v>0</v>
      </c>
      <c r="AH86" s="287">
        <f t="shared" si="99"/>
        <v>0</v>
      </c>
      <c r="AI86" s="287">
        <f t="shared" si="99"/>
        <v>0</v>
      </c>
      <c r="AJ86" s="287">
        <f t="shared" si="99"/>
        <v>0</v>
      </c>
      <c r="AK86" s="287"/>
      <c r="AL86" s="287">
        <f t="shared" ref="AL86:AO86" si="100">AL89+AL92+AL95</f>
        <v>500</v>
      </c>
      <c r="AM86" s="287">
        <f t="shared" si="100"/>
        <v>0</v>
      </c>
      <c r="AN86" s="287">
        <f t="shared" si="100"/>
        <v>0</v>
      </c>
      <c r="AO86" s="287">
        <f t="shared" si="100"/>
        <v>0</v>
      </c>
      <c r="AP86" s="287"/>
      <c r="AQ86" s="287">
        <f t="shared" ref="AQ86:AT86" si="101">AQ89+AQ92+AQ95</f>
        <v>0</v>
      </c>
      <c r="AR86" s="287">
        <f t="shared" si="101"/>
        <v>0</v>
      </c>
      <c r="AS86" s="287">
        <f t="shared" si="101"/>
        <v>0</v>
      </c>
      <c r="AT86" s="287">
        <f t="shared" si="101"/>
        <v>0</v>
      </c>
      <c r="AU86" s="287"/>
      <c r="AV86" s="287">
        <f>AV89+AV92+AV95</f>
        <v>495</v>
      </c>
      <c r="AW86" s="287">
        <f t="shared" ref="AW86" si="102">AW89+AW92+AW95</f>
        <v>0</v>
      </c>
      <c r="AX86" s="287"/>
      <c r="AY86" s="485"/>
      <c r="AZ86" s="354"/>
    </row>
    <row r="87" spans="1:52" ht="32.25" customHeight="1" x14ac:dyDescent="0.25">
      <c r="A87" s="487"/>
      <c r="B87" s="489"/>
      <c r="C87" s="489"/>
      <c r="D87" s="274" t="s">
        <v>43</v>
      </c>
      <c r="E87" s="287">
        <f>E90+E93+E96</f>
        <v>1010</v>
      </c>
      <c r="F87" s="287">
        <f t="shared" ref="F87" si="103">F90+F93+F96</f>
        <v>600</v>
      </c>
      <c r="G87" s="345">
        <f>F87/E87*100</f>
        <v>59.405940594059402</v>
      </c>
      <c r="H87" s="287">
        <f>H90+H93+H96</f>
        <v>0</v>
      </c>
      <c r="I87" s="287">
        <f t="shared" ref="I87:J87" si="104">I90+I93+I96</f>
        <v>0</v>
      </c>
      <c r="J87" s="287">
        <f t="shared" si="104"/>
        <v>0</v>
      </c>
      <c r="K87" s="287">
        <f>K90+K93+K96</f>
        <v>0</v>
      </c>
      <c r="L87" s="287">
        <f t="shared" ref="L87:M87" si="105">L90+L93+L96</f>
        <v>0</v>
      </c>
      <c r="M87" s="287">
        <f t="shared" si="105"/>
        <v>0</v>
      </c>
      <c r="N87" s="287">
        <f>N90+N93+N96</f>
        <v>300</v>
      </c>
      <c r="O87" s="287">
        <f t="shared" ref="O87:P87" si="106">O90+O93+O96</f>
        <v>300</v>
      </c>
      <c r="P87" s="287">
        <f t="shared" si="106"/>
        <v>0</v>
      </c>
      <c r="Q87" s="287">
        <f>Q90+Q93+Q96</f>
        <v>0</v>
      </c>
      <c r="R87" s="287">
        <f t="shared" ref="R87:S87" si="107">R90+R93+R96</f>
        <v>0</v>
      </c>
      <c r="S87" s="287">
        <f t="shared" si="107"/>
        <v>0</v>
      </c>
      <c r="T87" s="287">
        <f>T90+T93+T96</f>
        <v>0</v>
      </c>
      <c r="U87" s="287">
        <f t="shared" ref="U87:V87" si="108">U90+U93+U96</f>
        <v>0</v>
      </c>
      <c r="V87" s="287">
        <f t="shared" si="108"/>
        <v>0</v>
      </c>
      <c r="W87" s="287">
        <f>W90+W93+W96</f>
        <v>0</v>
      </c>
      <c r="X87" s="287">
        <f t="shared" ref="X87:Z87" si="109">X90+X93+X96</f>
        <v>300</v>
      </c>
      <c r="Y87" s="287">
        <f t="shared" si="109"/>
        <v>0</v>
      </c>
      <c r="Z87" s="287">
        <f t="shared" si="109"/>
        <v>300</v>
      </c>
      <c r="AA87" s="287">
        <f t="shared" ref="AA87" si="110">AA90+AA93+AA96</f>
        <v>0</v>
      </c>
      <c r="AB87" s="290"/>
      <c r="AC87" s="287">
        <f t="shared" ref="AC87:AE87" si="111">AC90+AC93+AC96</f>
        <v>0</v>
      </c>
      <c r="AD87" s="287">
        <f t="shared" si="111"/>
        <v>0</v>
      </c>
      <c r="AE87" s="287">
        <f t="shared" si="111"/>
        <v>0</v>
      </c>
      <c r="AF87" s="287"/>
      <c r="AG87" s="287">
        <f t="shared" ref="AG87:AJ87" si="112">AG90+AG93+AG96</f>
        <v>0</v>
      </c>
      <c r="AH87" s="287">
        <f t="shared" si="112"/>
        <v>0</v>
      </c>
      <c r="AI87" s="287">
        <f t="shared" si="112"/>
        <v>0</v>
      </c>
      <c r="AJ87" s="287">
        <f t="shared" si="112"/>
        <v>0</v>
      </c>
      <c r="AK87" s="287"/>
      <c r="AL87" s="287">
        <f t="shared" ref="AL87:AO87" si="113">AL90+AL93+AL96</f>
        <v>300</v>
      </c>
      <c r="AM87" s="287">
        <f t="shared" si="113"/>
        <v>0</v>
      </c>
      <c r="AN87" s="287">
        <f t="shared" si="113"/>
        <v>0</v>
      </c>
      <c r="AO87" s="287">
        <f t="shared" si="113"/>
        <v>0</v>
      </c>
      <c r="AP87" s="287"/>
      <c r="AQ87" s="287">
        <f t="shared" ref="AQ87:AT87" si="114">AQ90+AQ93+AQ96</f>
        <v>0</v>
      </c>
      <c r="AR87" s="287">
        <f t="shared" si="114"/>
        <v>0</v>
      </c>
      <c r="AS87" s="287">
        <f t="shared" si="114"/>
        <v>0</v>
      </c>
      <c r="AT87" s="287">
        <f t="shared" si="114"/>
        <v>0</v>
      </c>
      <c r="AU87" s="287"/>
      <c r="AV87" s="287">
        <f>AV90+AV93+AV96</f>
        <v>110</v>
      </c>
      <c r="AW87" s="287">
        <f t="shared" ref="AW87" si="115">AW90+AW93+AW96</f>
        <v>0</v>
      </c>
      <c r="AX87" s="287"/>
      <c r="AY87" s="485"/>
      <c r="AZ87" s="354"/>
    </row>
    <row r="88" spans="1:52" ht="28.5" hidden="1" customHeight="1" x14ac:dyDescent="0.25">
      <c r="A88" s="479" t="s">
        <v>306</v>
      </c>
      <c r="B88" s="481" t="s">
        <v>305</v>
      </c>
      <c r="C88" s="481"/>
      <c r="D88" s="139" t="s">
        <v>41</v>
      </c>
      <c r="E88" s="302">
        <f t="shared" ref="E88:E96" si="116">H88+K88+N88+Q88+T88+W88+Z88+AC88+AG88+AL88+AQ88+AV88</f>
        <v>0</v>
      </c>
      <c r="F88" s="302">
        <f t="shared" ref="F88:G92" si="117">I88+L88+O88+R88+U88+X88+AA88+AE88+AJ88+AO88+AT88+AW88</f>
        <v>0</v>
      </c>
      <c r="G88" s="183">
        <f t="shared" si="117"/>
        <v>0</v>
      </c>
      <c r="H88" s="291">
        <f t="shared" ref="H88:AK88" si="118">H89+H90</f>
        <v>0</v>
      </c>
      <c r="I88" s="291">
        <f t="shared" si="118"/>
        <v>0</v>
      </c>
      <c r="J88" s="291">
        <f t="shared" si="118"/>
        <v>0</v>
      </c>
      <c r="K88" s="292">
        <f t="shared" si="118"/>
        <v>0</v>
      </c>
      <c r="L88" s="292">
        <f t="shared" si="118"/>
        <v>0</v>
      </c>
      <c r="M88" s="292">
        <f t="shared" si="118"/>
        <v>0</v>
      </c>
      <c r="N88" s="291">
        <f t="shared" si="118"/>
        <v>0</v>
      </c>
      <c r="O88" s="291">
        <f t="shared" si="118"/>
        <v>0</v>
      </c>
      <c r="P88" s="291">
        <f t="shared" si="118"/>
        <v>0</v>
      </c>
      <c r="Q88" s="292">
        <f t="shared" si="118"/>
        <v>0</v>
      </c>
      <c r="R88" s="292">
        <f t="shared" si="118"/>
        <v>0</v>
      </c>
      <c r="S88" s="292">
        <f t="shared" si="118"/>
        <v>0</v>
      </c>
      <c r="T88" s="291">
        <f t="shared" si="118"/>
        <v>0</v>
      </c>
      <c r="U88" s="291">
        <f t="shared" si="118"/>
        <v>0</v>
      </c>
      <c r="V88" s="291">
        <f t="shared" si="118"/>
        <v>0</v>
      </c>
      <c r="W88" s="292">
        <f t="shared" si="118"/>
        <v>0</v>
      </c>
      <c r="X88" s="292">
        <f t="shared" si="118"/>
        <v>0</v>
      </c>
      <c r="Y88" s="292">
        <f t="shared" si="118"/>
        <v>0</v>
      </c>
      <c r="Z88" s="291">
        <f t="shared" si="118"/>
        <v>0</v>
      </c>
      <c r="AA88" s="291">
        <f t="shared" si="118"/>
        <v>0</v>
      </c>
      <c r="AB88" s="291">
        <f t="shared" si="118"/>
        <v>0</v>
      </c>
      <c r="AC88" s="292">
        <f t="shared" si="118"/>
        <v>0</v>
      </c>
      <c r="AD88" s="292">
        <f t="shared" si="118"/>
        <v>0</v>
      </c>
      <c r="AE88" s="292">
        <f t="shared" si="118"/>
        <v>0</v>
      </c>
      <c r="AF88" s="292">
        <f t="shared" si="118"/>
        <v>0</v>
      </c>
      <c r="AG88" s="291">
        <f t="shared" si="118"/>
        <v>0</v>
      </c>
      <c r="AH88" s="291">
        <f t="shared" si="118"/>
        <v>0</v>
      </c>
      <c r="AI88" s="291">
        <f t="shared" si="118"/>
        <v>0</v>
      </c>
      <c r="AJ88" s="291">
        <f t="shared" si="118"/>
        <v>0</v>
      </c>
      <c r="AK88" s="291">
        <f t="shared" si="118"/>
        <v>0</v>
      </c>
      <c r="AL88" s="292">
        <f>AL89+AL90</f>
        <v>0</v>
      </c>
      <c r="AM88" s="292"/>
      <c r="AN88" s="292"/>
      <c r="AO88" s="292">
        <f t="shared" ref="AO88:AX88" si="119">AO89+AO90</f>
        <v>0</v>
      </c>
      <c r="AP88" s="292">
        <f t="shared" si="119"/>
        <v>0</v>
      </c>
      <c r="AQ88" s="291">
        <f t="shared" si="119"/>
        <v>0</v>
      </c>
      <c r="AR88" s="291">
        <f t="shared" si="119"/>
        <v>0</v>
      </c>
      <c r="AS88" s="291">
        <f t="shared" si="119"/>
        <v>0</v>
      </c>
      <c r="AT88" s="291">
        <f t="shared" si="119"/>
        <v>0</v>
      </c>
      <c r="AU88" s="291">
        <f t="shared" si="119"/>
        <v>0</v>
      </c>
      <c r="AV88" s="292">
        <f t="shared" si="119"/>
        <v>0</v>
      </c>
      <c r="AW88" s="292">
        <f t="shared" si="119"/>
        <v>0</v>
      </c>
      <c r="AX88" s="292">
        <f t="shared" si="119"/>
        <v>0</v>
      </c>
      <c r="AY88" s="484"/>
      <c r="AZ88" s="354"/>
    </row>
    <row r="89" spans="1:52" ht="38.450000000000003" hidden="1" customHeight="1" x14ac:dyDescent="0.25">
      <c r="A89" s="480"/>
      <c r="B89" s="482"/>
      <c r="C89" s="482"/>
      <c r="D89" s="264" t="s">
        <v>2</v>
      </c>
      <c r="E89" s="302">
        <f t="shared" si="116"/>
        <v>0</v>
      </c>
      <c r="F89" s="302">
        <f t="shared" si="117"/>
        <v>0</v>
      </c>
      <c r="G89" s="183">
        <f t="shared" si="117"/>
        <v>0</v>
      </c>
      <c r="H89" s="291"/>
      <c r="I89" s="291"/>
      <c r="J89" s="291"/>
      <c r="K89" s="292"/>
      <c r="L89" s="292"/>
      <c r="M89" s="292"/>
      <c r="N89" s="291"/>
      <c r="O89" s="291"/>
      <c r="P89" s="291"/>
      <c r="Q89" s="292"/>
      <c r="R89" s="292"/>
      <c r="S89" s="292"/>
      <c r="T89" s="291"/>
      <c r="U89" s="291"/>
      <c r="V89" s="291"/>
      <c r="W89" s="292"/>
      <c r="X89" s="292"/>
      <c r="Y89" s="292"/>
      <c r="Z89" s="291"/>
      <c r="AA89" s="291"/>
      <c r="AB89" s="291"/>
      <c r="AC89" s="292"/>
      <c r="AD89" s="292"/>
      <c r="AE89" s="292"/>
      <c r="AF89" s="292"/>
      <c r="AG89" s="291"/>
      <c r="AH89" s="291"/>
      <c r="AI89" s="291"/>
      <c r="AJ89" s="291"/>
      <c r="AK89" s="291"/>
      <c r="AL89" s="292"/>
      <c r="AM89" s="292"/>
      <c r="AN89" s="292"/>
      <c r="AO89" s="292"/>
      <c r="AP89" s="292"/>
      <c r="AQ89" s="291"/>
      <c r="AR89" s="291"/>
      <c r="AS89" s="291"/>
      <c r="AT89" s="291"/>
      <c r="AU89" s="291"/>
      <c r="AV89" s="292"/>
      <c r="AW89" s="292"/>
      <c r="AX89" s="292"/>
      <c r="AY89" s="485"/>
      <c r="AZ89" s="354"/>
    </row>
    <row r="90" spans="1:52" ht="33" hidden="1" customHeight="1" x14ac:dyDescent="0.25">
      <c r="A90" s="480"/>
      <c r="B90" s="482"/>
      <c r="C90" s="482"/>
      <c r="D90" s="265" t="s">
        <v>43</v>
      </c>
      <c r="E90" s="302">
        <f t="shared" si="116"/>
        <v>0</v>
      </c>
      <c r="F90" s="302">
        <f t="shared" si="117"/>
        <v>0</v>
      </c>
      <c r="G90" s="183">
        <f t="shared" si="117"/>
        <v>0</v>
      </c>
      <c r="H90" s="291"/>
      <c r="I90" s="291"/>
      <c r="J90" s="291"/>
      <c r="K90" s="292"/>
      <c r="L90" s="292"/>
      <c r="M90" s="292"/>
      <c r="N90" s="291"/>
      <c r="O90" s="291"/>
      <c r="P90" s="291"/>
      <c r="Q90" s="292"/>
      <c r="R90" s="292"/>
      <c r="S90" s="292"/>
      <c r="T90" s="291"/>
      <c r="U90" s="291"/>
      <c r="V90" s="291"/>
      <c r="W90" s="292"/>
      <c r="X90" s="292"/>
      <c r="Y90" s="292"/>
      <c r="Z90" s="291"/>
      <c r="AA90" s="291"/>
      <c r="AB90" s="291"/>
      <c r="AC90" s="292"/>
      <c r="AD90" s="292"/>
      <c r="AE90" s="292"/>
      <c r="AF90" s="292"/>
      <c r="AG90" s="291"/>
      <c r="AH90" s="291"/>
      <c r="AI90" s="291"/>
      <c r="AJ90" s="291"/>
      <c r="AK90" s="291"/>
      <c r="AL90" s="292"/>
      <c r="AM90" s="292"/>
      <c r="AN90" s="292"/>
      <c r="AO90" s="292"/>
      <c r="AP90" s="292"/>
      <c r="AQ90" s="291"/>
      <c r="AR90" s="291"/>
      <c r="AS90" s="291"/>
      <c r="AT90" s="291"/>
      <c r="AU90" s="291"/>
      <c r="AV90" s="292"/>
      <c r="AW90" s="292"/>
      <c r="AX90" s="292"/>
      <c r="AY90" s="485"/>
      <c r="AZ90" s="354"/>
    </row>
    <row r="91" spans="1:52" ht="20.25" customHeight="1" x14ac:dyDescent="0.25">
      <c r="A91" s="479" t="s">
        <v>307</v>
      </c>
      <c r="B91" s="481" t="s">
        <v>308</v>
      </c>
      <c r="C91" s="481"/>
      <c r="D91" s="139" t="s">
        <v>41</v>
      </c>
      <c r="E91" s="302">
        <f t="shared" si="116"/>
        <v>1010</v>
      </c>
      <c r="F91" s="302">
        <f t="shared" si="117"/>
        <v>600</v>
      </c>
      <c r="G91" s="183">
        <f t="shared" si="117"/>
        <v>0</v>
      </c>
      <c r="H91" s="291">
        <f t="shared" ref="H91:AK91" si="120">H92+H93</f>
        <v>0</v>
      </c>
      <c r="I91" s="291">
        <f t="shared" si="120"/>
        <v>0</v>
      </c>
      <c r="J91" s="291">
        <f t="shared" si="120"/>
        <v>0</v>
      </c>
      <c r="K91" s="292">
        <f t="shared" si="120"/>
        <v>0</v>
      </c>
      <c r="L91" s="292">
        <f t="shared" si="120"/>
        <v>0</v>
      </c>
      <c r="M91" s="292">
        <f t="shared" si="120"/>
        <v>0</v>
      </c>
      <c r="N91" s="291">
        <f t="shared" si="120"/>
        <v>300</v>
      </c>
      <c r="O91" s="291">
        <f t="shared" si="120"/>
        <v>300</v>
      </c>
      <c r="P91" s="291">
        <f t="shared" si="120"/>
        <v>0</v>
      </c>
      <c r="Q91" s="292">
        <f t="shared" si="120"/>
        <v>0</v>
      </c>
      <c r="R91" s="292">
        <f t="shared" si="120"/>
        <v>0</v>
      </c>
      <c r="S91" s="292">
        <f t="shared" si="120"/>
        <v>0</v>
      </c>
      <c r="T91" s="291">
        <f t="shared" si="120"/>
        <v>0</v>
      </c>
      <c r="U91" s="291">
        <f t="shared" si="120"/>
        <v>0</v>
      </c>
      <c r="V91" s="291">
        <f t="shared" si="120"/>
        <v>0</v>
      </c>
      <c r="W91" s="292">
        <f t="shared" si="120"/>
        <v>0</v>
      </c>
      <c r="X91" s="292">
        <f t="shared" si="120"/>
        <v>300</v>
      </c>
      <c r="Y91" s="292">
        <f t="shared" si="120"/>
        <v>0</v>
      </c>
      <c r="Z91" s="291">
        <f t="shared" si="120"/>
        <v>300</v>
      </c>
      <c r="AA91" s="291">
        <f t="shared" si="120"/>
        <v>0</v>
      </c>
      <c r="AB91" s="291">
        <f t="shared" si="120"/>
        <v>0</v>
      </c>
      <c r="AC91" s="292">
        <f t="shared" si="120"/>
        <v>0</v>
      </c>
      <c r="AD91" s="292">
        <f t="shared" si="120"/>
        <v>0</v>
      </c>
      <c r="AE91" s="292">
        <f t="shared" si="120"/>
        <v>0</v>
      </c>
      <c r="AF91" s="292">
        <f t="shared" si="120"/>
        <v>0</v>
      </c>
      <c r="AG91" s="291">
        <f t="shared" si="120"/>
        <v>0</v>
      </c>
      <c r="AH91" s="291">
        <f t="shared" si="120"/>
        <v>0</v>
      </c>
      <c r="AI91" s="291">
        <f t="shared" si="120"/>
        <v>0</v>
      </c>
      <c r="AJ91" s="291">
        <f t="shared" si="120"/>
        <v>0</v>
      </c>
      <c r="AK91" s="291">
        <f t="shared" si="120"/>
        <v>0</v>
      </c>
      <c r="AL91" s="292">
        <f>AL92+AL93</f>
        <v>300</v>
      </c>
      <c r="AM91" s="292"/>
      <c r="AN91" s="292"/>
      <c r="AO91" s="292">
        <f t="shared" ref="AO91:AX91" si="121">AO92+AO93</f>
        <v>0</v>
      </c>
      <c r="AP91" s="292">
        <f t="shared" si="121"/>
        <v>0</v>
      </c>
      <c r="AQ91" s="291">
        <f t="shared" si="121"/>
        <v>0</v>
      </c>
      <c r="AR91" s="291">
        <f t="shared" si="121"/>
        <v>0</v>
      </c>
      <c r="AS91" s="291">
        <f t="shared" si="121"/>
        <v>0</v>
      </c>
      <c r="AT91" s="291">
        <f t="shared" si="121"/>
        <v>0</v>
      </c>
      <c r="AU91" s="291">
        <f t="shared" si="121"/>
        <v>0</v>
      </c>
      <c r="AV91" s="292">
        <f t="shared" si="121"/>
        <v>110</v>
      </c>
      <c r="AW91" s="292">
        <f t="shared" si="121"/>
        <v>0</v>
      </c>
      <c r="AX91" s="292">
        <f t="shared" si="121"/>
        <v>0</v>
      </c>
      <c r="AY91" s="484"/>
      <c r="AZ91" s="354"/>
    </row>
    <row r="92" spans="1:52" ht="38.450000000000003" hidden="1" customHeight="1" x14ac:dyDescent="0.25">
      <c r="A92" s="480"/>
      <c r="B92" s="482"/>
      <c r="C92" s="482"/>
      <c r="D92" s="264" t="s">
        <v>2</v>
      </c>
      <c r="E92" s="302">
        <f t="shared" si="116"/>
        <v>0</v>
      </c>
      <c r="F92" s="302">
        <f t="shared" si="117"/>
        <v>0</v>
      </c>
      <c r="G92" s="183">
        <f t="shared" si="117"/>
        <v>0</v>
      </c>
      <c r="H92" s="291"/>
      <c r="I92" s="291"/>
      <c r="J92" s="291"/>
      <c r="K92" s="292"/>
      <c r="L92" s="292"/>
      <c r="M92" s="292"/>
      <c r="N92" s="291"/>
      <c r="O92" s="291"/>
      <c r="P92" s="291"/>
      <c r="Q92" s="292"/>
      <c r="R92" s="292"/>
      <c r="S92" s="292"/>
      <c r="T92" s="291"/>
      <c r="U92" s="291"/>
      <c r="V92" s="291"/>
      <c r="W92" s="292"/>
      <c r="X92" s="292"/>
      <c r="Y92" s="292"/>
      <c r="Z92" s="291"/>
      <c r="AA92" s="291"/>
      <c r="AB92" s="291"/>
      <c r="AC92" s="292"/>
      <c r="AD92" s="292"/>
      <c r="AE92" s="292"/>
      <c r="AF92" s="292"/>
      <c r="AG92" s="291"/>
      <c r="AH92" s="291"/>
      <c r="AI92" s="291"/>
      <c r="AJ92" s="291"/>
      <c r="AK92" s="291"/>
      <c r="AL92" s="292"/>
      <c r="AM92" s="292"/>
      <c r="AN92" s="292"/>
      <c r="AO92" s="292"/>
      <c r="AP92" s="292"/>
      <c r="AQ92" s="291"/>
      <c r="AR92" s="291"/>
      <c r="AS92" s="291"/>
      <c r="AT92" s="291"/>
      <c r="AU92" s="291"/>
      <c r="AV92" s="292"/>
      <c r="AW92" s="292"/>
      <c r="AX92" s="292"/>
      <c r="AY92" s="485"/>
      <c r="AZ92" s="354"/>
    </row>
    <row r="93" spans="1:52" ht="31.5" customHeight="1" x14ac:dyDescent="0.25">
      <c r="A93" s="480"/>
      <c r="B93" s="482"/>
      <c r="C93" s="482"/>
      <c r="D93" s="265" t="s">
        <v>43</v>
      </c>
      <c r="E93" s="302">
        <f t="shared" si="116"/>
        <v>1010</v>
      </c>
      <c r="F93" s="302">
        <f>I93+L93+O93+R93+U93+X93+AA93+AE93+AJ93+AO93+AT93+AW93</f>
        <v>600</v>
      </c>
      <c r="G93" s="183">
        <f>F93/E93*100</f>
        <v>59.405940594059402</v>
      </c>
      <c r="H93" s="291"/>
      <c r="I93" s="291"/>
      <c r="J93" s="291"/>
      <c r="K93" s="292"/>
      <c r="L93" s="292"/>
      <c r="M93" s="292"/>
      <c r="N93" s="291">
        <v>300</v>
      </c>
      <c r="O93" s="291">
        <v>300</v>
      </c>
      <c r="P93" s="291"/>
      <c r="Q93" s="292"/>
      <c r="R93" s="292"/>
      <c r="S93" s="292"/>
      <c r="T93" s="291"/>
      <c r="U93" s="291"/>
      <c r="V93" s="291"/>
      <c r="W93" s="292"/>
      <c r="X93" s="292">
        <v>300</v>
      </c>
      <c r="Y93" s="292"/>
      <c r="Z93" s="291">
        <v>300</v>
      </c>
      <c r="AA93" s="291"/>
      <c r="AB93" s="291"/>
      <c r="AC93" s="292"/>
      <c r="AD93" s="292"/>
      <c r="AE93" s="292"/>
      <c r="AF93" s="292"/>
      <c r="AG93" s="291"/>
      <c r="AH93" s="291"/>
      <c r="AI93" s="291"/>
      <c r="AJ93" s="291"/>
      <c r="AK93" s="291"/>
      <c r="AL93" s="292">
        <v>300</v>
      </c>
      <c r="AM93" s="292"/>
      <c r="AN93" s="292"/>
      <c r="AO93" s="292"/>
      <c r="AP93" s="292"/>
      <c r="AQ93" s="291"/>
      <c r="AR93" s="291"/>
      <c r="AS93" s="291"/>
      <c r="AT93" s="291"/>
      <c r="AU93" s="291"/>
      <c r="AV93" s="292">
        <v>110</v>
      </c>
      <c r="AW93" s="292"/>
      <c r="AX93" s="292"/>
      <c r="AY93" s="485"/>
      <c r="AZ93" s="354"/>
    </row>
    <row r="94" spans="1:52" ht="52.5" customHeight="1" x14ac:dyDescent="0.25">
      <c r="A94" s="479" t="s">
        <v>309</v>
      </c>
      <c r="B94" s="481" t="s">
        <v>310</v>
      </c>
      <c r="C94" s="481"/>
      <c r="D94" s="139" t="s">
        <v>41</v>
      </c>
      <c r="E94" s="302">
        <f t="shared" si="116"/>
        <v>1995</v>
      </c>
      <c r="F94" s="302">
        <f>I94+L94+O94+R94+U94+X94+AA94+AE94+AJ94+AO94+AT94+AW94</f>
        <v>332</v>
      </c>
      <c r="G94" s="183">
        <f>F94/E94*100</f>
        <v>16.641604010025063</v>
      </c>
      <c r="H94" s="291">
        <f t="shared" ref="H94:AK94" si="122">H95+H96</f>
        <v>0</v>
      </c>
      <c r="I94" s="291">
        <f t="shared" si="122"/>
        <v>0</v>
      </c>
      <c r="J94" s="291">
        <f t="shared" si="122"/>
        <v>0</v>
      </c>
      <c r="K94" s="292">
        <f t="shared" si="122"/>
        <v>0</v>
      </c>
      <c r="L94" s="292">
        <f t="shared" si="122"/>
        <v>0</v>
      </c>
      <c r="M94" s="292">
        <f t="shared" si="122"/>
        <v>0</v>
      </c>
      <c r="N94" s="291">
        <f t="shared" si="122"/>
        <v>0</v>
      </c>
      <c r="O94" s="291">
        <f t="shared" si="122"/>
        <v>0</v>
      </c>
      <c r="P94" s="291">
        <f t="shared" si="122"/>
        <v>0</v>
      </c>
      <c r="Q94" s="292">
        <f t="shared" si="122"/>
        <v>0</v>
      </c>
      <c r="R94" s="292">
        <f t="shared" si="122"/>
        <v>0</v>
      </c>
      <c r="S94" s="292">
        <f t="shared" si="122"/>
        <v>0</v>
      </c>
      <c r="T94" s="291">
        <f t="shared" si="122"/>
        <v>500</v>
      </c>
      <c r="U94" s="291">
        <f t="shared" si="122"/>
        <v>0</v>
      </c>
      <c r="V94" s="291">
        <f t="shared" si="122"/>
        <v>0</v>
      </c>
      <c r="W94" s="292">
        <f t="shared" si="122"/>
        <v>0</v>
      </c>
      <c r="X94" s="292">
        <f t="shared" si="122"/>
        <v>332</v>
      </c>
      <c r="Y94" s="292">
        <f t="shared" si="122"/>
        <v>0</v>
      </c>
      <c r="Z94" s="291">
        <f t="shared" si="122"/>
        <v>500</v>
      </c>
      <c r="AA94" s="291">
        <f t="shared" si="122"/>
        <v>0</v>
      </c>
      <c r="AB94" s="291">
        <f t="shared" si="122"/>
        <v>0</v>
      </c>
      <c r="AC94" s="292">
        <f t="shared" si="122"/>
        <v>0</v>
      </c>
      <c r="AD94" s="292">
        <f t="shared" si="122"/>
        <v>0</v>
      </c>
      <c r="AE94" s="292">
        <f t="shared" si="122"/>
        <v>0</v>
      </c>
      <c r="AF94" s="292">
        <f t="shared" si="122"/>
        <v>0</v>
      </c>
      <c r="AG94" s="291">
        <f t="shared" si="122"/>
        <v>0</v>
      </c>
      <c r="AH94" s="291">
        <f t="shared" si="122"/>
        <v>0</v>
      </c>
      <c r="AI94" s="291">
        <f t="shared" si="122"/>
        <v>0</v>
      </c>
      <c r="AJ94" s="291">
        <f t="shared" si="122"/>
        <v>0</v>
      </c>
      <c r="AK94" s="291">
        <f t="shared" si="122"/>
        <v>0</v>
      </c>
      <c r="AL94" s="292">
        <f>AL95+AL96</f>
        <v>500</v>
      </c>
      <c r="AM94" s="292"/>
      <c r="AN94" s="292"/>
      <c r="AO94" s="292">
        <f t="shared" ref="AO94:AX94" si="123">AO95+AO96</f>
        <v>0</v>
      </c>
      <c r="AP94" s="292">
        <f t="shared" si="123"/>
        <v>0</v>
      </c>
      <c r="AQ94" s="291">
        <f t="shared" si="123"/>
        <v>0</v>
      </c>
      <c r="AR94" s="291">
        <f t="shared" si="123"/>
        <v>0</v>
      </c>
      <c r="AS94" s="291">
        <f t="shared" si="123"/>
        <v>0</v>
      </c>
      <c r="AT94" s="291">
        <f t="shared" si="123"/>
        <v>0</v>
      </c>
      <c r="AU94" s="291">
        <f t="shared" si="123"/>
        <v>0</v>
      </c>
      <c r="AV94" s="292">
        <f t="shared" si="123"/>
        <v>495</v>
      </c>
      <c r="AW94" s="292">
        <f t="shared" si="123"/>
        <v>0</v>
      </c>
      <c r="AX94" s="292">
        <f t="shared" si="123"/>
        <v>0</v>
      </c>
      <c r="AY94" s="484"/>
      <c r="AZ94" s="354"/>
    </row>
    <row r="95" spans="1:52" ht="54" customHeight="1" x14ac:dyDescent="0.25">
      <c r="A95" s="480"/>
      <c r="B95" s="482"/>
      <c r="C95" s="482"/>
      <c r="D95" s="264" t="s">
        <v>2</v>
      </c>
      <c r="E95" s="302">
        <f t="shared" si="116"/>
        <v>1995</v>
      </c>
      <c r="F95" s="302">
        <f>I95+L95+O95+R95+U95+X95+AA95+AE95+AJ95+AO95+AT95+AW95</f>
        <v>332</v>
      </c>
      <c r="G95" s="183">
        <f>F95/E95*100</f>
        <v>16.641604010025063</v>
      </c>
      <c r="H95" s="291"/>
      <c r="I95" s="291"/>
      <c r="J95" s="291"/>
      <c r="K95" s="292"/>
      <c r="L95" s="292"/>
      <c r="M95" s="292"/>
      <c r="N95" s="291"/>
      <c r="O95" s="291"/>
      <c r="P95" s="291"/>
      <c r="Q95" s="292"/>
      <c r="R95" s="292"/>
      <c r="S95" s="292"/>
      <c r="T95" s="291">
        <v>500</v>
      </c>
      <c r="U95" s="291"/>
      <c r="V95" s="291"/>
      <c r="W95" s="292"/>
      <c r="X95" s="292">
        <v>332</v>
      </c>
      <c r="Y95" s="292"/>
      <c r="Z95" s="291">
        <v>500</v>
      </c>
      <c r="AA95" s="291"/>
      <c r="AB95" s="291"/>
      <c r="AC95" s="292"/>
      <c r="AD95" s="292"/>
      <c r="AE95" s="292"/>
      <c r="AF95" s="292"/>
      <c r="AG95" s="291"/>
      <c r="AH95" s="291"/>
      <c r="AI95" s="291"/>
      <c r="AJ95" s="291"/>
      <c r="AK95" s="291"/>
      <c r="AL95" s="292">
        <v>500</v>
      </c>
      <c r="AM95" s="292"/>
      <c r="AN95" s="292"/>
      <c r="AO95" s="292"/>
      <c r="AP95" s="292"/>
      <c r="AQ95" s="291"/>
      <c r="AR95" s="291"/>
      <c r="AS95" s="291"/>
      <c r="AT95" s="291"/>
      <c r="AU95" s="291"/>
      <c r="AV95" s="292">
        <v>495</v>
      </c>
      <c r="AW95" s="292"/>
      <c r="AX95" s="292"/>
      <c r="AY95" s="485"/>
      <c r="AZ95" s="354"/>
    </row>
    <row r="96" spans="1:52" ht="30.75" hidden="1" customHeight="1" x14ac:dyDescent="0.25">
      <c r="A96" s="480"/>
      <c r="B96" s="482"/>
      <c r="C96" s="482"/>
      <c r="D96" s="265" t="s">
        <v>43</v>
      </c>
      <c r="E96" s="302">
        <f t="shared" si="116"/>
        <v>0</v>
      </c>
      <c r="F96" s="302">
        <f>I96+L96+O96+R96+U96+X96+AA96+AE96+AJ96+AO96+AT96+AW96</f>
        <v>0</v>
      </c>
      <c r="G96" s="183">
        <f>J96+M96+P96+S96+V96+Y96+AB96+AF96+AK96+AP96+AU96+AX96</f>
        <v>0</v>
      </c>
      <c r="H96" s="291"/>
      <c r="I96" s="291"/>
      <c r="J96" s="291"/>
      <c r="K96" s="292"/>
      <c r="L96" s="292"/>
      <c r="M96" s="292"/>
      <c r="N96" s="291"/>
      <c r="O96" s="291"/>
      <c r="P96" s="291"/>
      <c r="Q96" s="292"/>
      <c r="R96" s="292"/>
      <c r="S96" s="292"/>
      <c r="T96" s="291"/>
      <c r="U96" s="291"/>
      <c r="V96" s="291"/>
      <c r="W96" s="292"/>
      <c r="X96" s="292"/>
      <c r="Y96" s="292"/>
      <c r="Z96" s="291"/>
      <c r="AA96" s="291"/>
      <c r="AB96" s="291"/>
      <c r="AC96" s="292"/>
      <c r="AD96" s="292"/>
      <c r="AE96" s="292"/>
      <c r="AF96" s="292"/>
      <c r="AG96" s="291"/>
      <c r="AH96" s="291"/>
      <c r="AI96" s="291"/>
      <c r="AJ96" s="291"/>
      <c r="AK96" s="291"/>
      <c r="AL96" s="292"/>
      <c r="AM96" s="292"/>
      <c r="AN96" s="292"/>
      <c r="AO96" s="292"/>
      <c r="AP96" s="292"/>
      <c r="AQ96" s="291"/>
      <c r="AR96" s="291"/>
      <c r="AS96" s="291"/>
      <c r="AT96" s="291"/>
      <c r="AU96" s="291"/>
      <c r="AV96" s="292"/>
      <c r="AW96" s="292"/>
      <c r="AX96" s="292"/>
      <c r="AY96" s="485"/>
      <c r="AZ96" s="354"/>
    </row>
    <row r="97" spans="1:52" ht="23.25" customHeight="1" x14ac:dyDescent="0.25">
      <c r="A97" s="486" t="s">
        <v>8</v>
      </c>
      <c r="B97" s="488" t="s">
        <v>311</v>
      </c>
      <c r="C97" s="488" t="s">
        <v>281</v>
      </c>
      <c r="D97" s="138" t="s">
        <v>41</v>
      </c>
      <c r="E97" s="283">
        <f t="shared" ref="E97:F98" si="124">E99</f>
        <v>3391.9</v>
      </c>
      <c r="F97" s="283">
        <f t="shared" si="124"/>
        <v>0</v>
      </c>
      <c r="G97" s="345">
        <f t="shared" ref="G97:G105" si="125">F97/E97*100</f>
        <v>0</v>
      </c>
      <c r="H97" s="283">
        <f t="shared" ref="H97:AK97" si="126">H99</f>
        <v>0</v>
      </c>
      <c r="I97" s="283">
        <f t="shared" si="126"/>
        <v>0</v>
      </c>
      <c r="J97" s="283">
        <f t="shared" si="126"/>
        <v>0</v>
      </c>
      <c r="K97" s="283">
        <f t="shared" si="126"/>
        <v>0</v>
      </c>
      <c r="L97" s="283">
        <f t="shared" si="126"/>
        <v>0</v>
      </c>
      <c r="M97" s="283">
        <f t="shared" si="126"/>
        <v>0</v>
      </c>
      <c r="N97" s="283">
        <f t="shared" si="126"/>
        <v>0</v>
      </c>
      <c r="O97" s="283">
        <f t="shared" si="126"/>
        <v>0</v>
      </c>
      <c r="P97" s="283">
        <f t="shared" si="126"/>
        <v>0</v>
      </c>
      <c r="Q97" s="283">
        <f t="shared" si="126"/>
        <v>0</v>
      </c>
      <c r="R97" s="283">
        <f t="shared" si="126"/>
        <v>0</v>
      </c>
      <c r="S97" s="283">
        <f t="shared" si="126"/>
        <v>0</v>
      </c>
      <c r="T97" s="283">
        <f t="shared" si="126"/>
        <v>0</v>
      </c>
      <c r="U97" s="283">
        <f t="shared" si="126"/>
        <v>0</v>
      </c>
      <c r="V97" s="283">
        <f t="shared" si="126"/>
        <v>0</v>
      </c>
      <c r="W97" s="283">
        <f t="shared" si="126"/>
        <v>0</v>
      </c>
      <c r="X97" s="283">
        <f t="shared" si="126"/>
        <v>0</v>
      </c>
      <c r="Y97" s="283">
        <f t="shared" si="126"/>
        <v>0</v>
      </c>
      <c r="Z97" s="283">
        <f t="shared" si="126"/>
        <v>0</v>
      </c>
      <c r="AA97" s="283">
        <f t="shared" si="126"/>
        <v>0</v>
      </c>
      <c r="AB97" s="283">
        <f t="shared" si="126"/>
        <v>0</v>
      </c>
      <c r="AC97" s="283">
        <f t="shared" si="126"/>
        <v>0</v>
      </c>
      <c r="AD97" s="283">
        <f t="shared" si="126"/>
        <v>0</v>
      </c>
      <c r="AE97" s="283">
        <f t="shared" si="126"/>
        <v>0</v>
      </c>
      <c r="AF97" s="283">
        <f t="shared" si="126"/>
        <v>0</v>
      </c>
      <c r="AG97" s="283">
        <f t="shared" si="126"/>
        <v>0</v>
      </c>
      <c r="AH97" s="283">
        <f t="shared" si="126"/>
        <v>0</v>
      </c>
      <c r="AI97" s="283">
        <f t="shared" si="126"/>
        <v>0</v>
      </c>
      <c r="AJ97" s="283">
        <f t="shared" si="126"/>
        <v>0</v>
      </c>
      <c r="AK97" s="283">
        <f t="shared" si="126"/>
        <v>0</v>
      </c>
      <c r="AL97" s="283">
        <f t="shared" ref="AL97:AN98" si="127">AL99</f>
        <v>0</v>
      </c>
      <c r="AM97" s="283">
        <f t="shared" si="127"/>
        <v>0</v>
      </c>
      <c r="AN97" s="283">
        <f t="shared" si="127"/>
        <v>0</v>
      </c>
      <c r="AO97" s="283">
        <f t="shared" ref="AO97:AQ97" si="128">AO99</f>
        <v>0</v>
      </c>
      <c r="AP97" s="283">
        <f t="shared" si="128"/>
        <v>0</v>
      </c>
      <c r="AQ97" s="283">
        <f t="shared" si="128"/>
        <v>0</v>
      </c>
      <c r="AR97" s="321"/>
      <c r="AS97" s="322"/>
      <c r="AT97" s="283">
        <f t="shared" ref="AT97:AX97" si="129">AT99</f>
        <v>0</v>
      </c>
      <c r="AU97" s="283">
        <f t="shared" si="129"/>
        <v>0</v>
      </c>
      <c r="AV97" s="283">
        <f t="shared" si="129"/>
        <v>3391.9</v>
      </c>
      <c r="AW97" s="283">
        <f t="shared" si="129"/>
        <v>0</v>
      </c>
      <c r="AX97" s="283">
        <f t="shared" si="129"/>
        <v>0</v>
      </c>
      <c r="AY97" s="484"/>
      <c r="AZ97" s="354"/>
    </row>
    <row r="98" spans="1:52" ht="38.450000000000003" customHeight="1" x14ac:dyDescent="0.25">
      <c r="A98" s="487"/>
      <c r="B98" s="489"/>
      <c r="C98" s="489"/>
      <c r="D98" s="263" t="s">
        <v>2</v>
      </c>
      <c r="E98" s="287">
        <f t="shared" si="124"/>
        <v>3391.9</v>
      </c>
      <c r="F98" s="287">
        <f t="shared" si="124"/>
        <v>0</v>
      </c>
      <c r="G98" s="345">
        <f t="shared" si="125"/>
        <v>0</v>
      </c>
      <c r="H98" s="287">
        <f t="shared" ref="H98:AK98" si="130">H100</f>
        <v>0</v>
      </c>
      <c r="I98" s="287">
        <f t="shared" si="130"/>
        <v>0</v>
      </c>
      <c r="J98" s="287">
        <f t="shared" si="130"/>
        <v>0</v>
      </c>
      <c r="K98" s="287">
        <f t="shared" si="130"/>
        <v>0</v>
      </c>
      <c r="L98" s="287">
        <f t="shared" si="130"/>
        <v>0</v>
      </c>
      <c r="M98" s="287">
        <f t="shared" si="130"/>
        <v>0</v>
      </c>
      <c r="N98" s="287">
        <f t="shared" si="130"/>
        <v>0</v>
      </c>
      <c r="O98" s="287">
        <f t="shared" si="130"/>
        <v>0</v>
      </c>
      <c r="P98" s="287">
        <f t="shared" si="130"/>
        <v>0</v>
      </c>
      <c r="Q98" s="287">
        <f t="shared" si="130"/>
        <v>0</v>
      </c>
      <c r="R98" s="287">
        <f t="shared" si="130"/>
        <v>0</v>
      </c>
      <c r="S98" s="287">
        <f t="shared" si="130"/>
        <v>0</v>
      </c>
      <c r="T98" s="287">
        <f t="shared" si="130"/>
        <v>0</v>
      </c>
      <c r="U98" s="287">
        <f t="shared" si="130"/>
        <v>0</v>
      </c>
      <c r="V98" s="287">
        <f t="shared" si="130"/>
        <v>0</v>
      </c>
      <c r="W98" s="287">
        <f t="shared" si="130"/>
        <v>0</v>
      </c>
      <c r="X98" s="287">
        <f t="shared" si="130"/>
        <v>0</v>
      </c>
      <c r="Y98" s="287">
        <f t="shared" si="130"/>
        <v>0</v>
      </c>
      <c r="Z98" s="287">
        <f t="shared" si="130"/>
        <v>0</v>
      </c>
      <c r="AA98" s="287">
        <f t="shared" si="130"/>
        <v>0</v>
      </c>
      <c r="AB98" s="287">
        <f t="shared" si="130"/>
        <v>0</v>
      </c>
      <c r="AC98" s="287">
        <f t="shared" si="130"/>
        <v>0</v>
      </c>
      <c r="AD98" s="287">
        <f t="shared" si="130"/>
        <v>0</v>
      </c>
      <c r="AE98" s="287">
        <f t="shared" si="130"/>
        <v>0</v>
      </c>
      <c r="AF98" s="287">
        <f t="shared" si="130"/>
        <v>0</v>
      </c>
      <c r="AG98" s="287">
        <f t="shared" si="130"/>
        <v>0</v>
      </c>
      <c r="AH98" s="287">
        <f t="shared" si="130"/>
        <v>0</v>
      </c>
      <c r="AI98" s="287">
        <f t="shared" si="130"/>
        <v>0</v>
      </c>
      <c r="AJ98" s="287">
        <f t="shared" si="130"/>
        <v>0</v>
      </c>
      <c r="AK98" s="287">
        <f t="shared" si="130"/>
        <v>0</v>
      </c>
      <c r="AL98" s="287">
        <f t="shared" si="127"/>
        <v>0</v>
      </c>
      <c r="AM98" s="287">
        <f t="shared" si="127"/>
        <v>0</v>
      </c>
      <c r="AN98" s="287">
        <f t="shared" si="127"/>
        <v>0</v>
      </c>
      <c r="AO98" s="287">
        <f t="shared" ref="AO98:AQ98" si="131">AO100</f>
        <v>0</v>
      </c>
      <c r="AP98" s="287">
        <f t="shared" si="131"/>
        <v>0</v>
      </c>
      <c r="AQ98" s="287">
        <f t="shared" si="131"/>
        <v>0</v>
      </c>
      <c r="AR98" s="288"/>
      <c r="AS98" s="289"/>
      <c r="AT98" s="287">
        <f t="shared" ref="AT98:AX98" si="132">AT100</f>
        <v>0</v>
      </c>
      <c r="AU98" s="287">
        <f t="shared" si="132"/>
        <v>0</v>
      </c>
      <c r="AV98" s="287">
        <f t="shared" si="132"/>
        <v>3391.9</v>
      </c>
      <c r="AW98" s="287">
        <f t="shared" si="132"/>
        <v>0</v>
      </c>
      <c r="AX98" s="287">
        <f t="shared" si="132"/>
        <v>0</v>
      </c>
      <c r="AY98" s="485"/>
      <c r="AZ98" s="354"/>
    </row>
    <row r="99" spans="1:52" ht="24.75" customHeight="1" x14ac:dyDescent="0.25">
      <c r="A99" s="479" t="s">
        <v>312</v>
      </c>
      <c r="B99" s="481" t="s">
        <v>314</v>
      </c>
      <c r="C99" s="481"/>
      <c r="D99" s="139" t="s">
        <v>41</v>
      </c>
      <c r="E99" s="302">
        <f t="shared" ref="E99" si="133">E100</f>
        <v>3391.9</v>
      </c>
      <c r="F99" s="302">
        <f t="shared" ref="F99" si="134">F100</f>
        <v>0</v>
      </c>
      <c r="G99" s="183">
        <f t="shared" si="125"/>
        <v>0</v>
      </c>
      <c r="H99" s="291">
        <f t="shared" ref="H99" si="135">H100</f>
        <v>0</v>
      </c>
      <c r="I99" s="291">
        <f t="shared" ref="I99" si="136">I100</f>
        <v>0</v>
      </c>
      <c r="J99" s="291">
        <f t="shared" ref="J99" si="137">J100</f>
        <v>0</v>
      </c>
      <c r="K99" s="292">
        <f t="shared" ref="K99" si="138">K100</f>
        <v>0</v>
      </c>
      <c r="L99" s="292">
        <f t="shared" ref="L99" si="139">L100</f>
        <v>0</v>
      </c>
      <c r="M99" s="292">
        <f t="shared" ref="M99" si="140">M100</f>
        <v>0</v>
      </c>
      <c r="N99" s="291">
        <f t="shared" ref="N99" si="141">N100</f>
        <v>0</v>
      </c>
      <c r="O99" s="291">
        <f t="shared" ref="O99" si="142">O100</f>
        <v>0</v>
      </c>
      <c r="P99" s="291">
        <f t="shared" ref="P99" si="143">P100</f>
        <v>0</v>
      </c>
      <c r="Q99" s="292">
        <f t="shared" ref="Q99" si="144">Q100</f>
        <v>0</v>
      </c>
      <c r="R99" s="292">
        <f t="shared" ref="R99" si="145">R100</f>
        <v>0</v>
      </c>
      <c r="S99" s="292">
        <f t="shared" ref="S99" si="146">S100</f>
        <v>0</v>
      </c>
      <c r="T99" s="291">
        <f t="shared" ref="T99" si="147">T100</f>
        <v>0</v>
      </c>
      <c r="U99" s="291">
        <f t="shared" ref="U99" si="148">U100</f>
        <v>0</v>
      </c>
      <c r="V99" s="291">
        <f t="shared" ref="V99" si="149">V100</f>
        <v>0</v>
      </c>
      <c r="W99" s="292">
        <f t="shared" ref="W99" si="150">W100</f>
        <v>0</v>
      </c>
      <c r="X99" s="292">
        <f t="shared" ref="X99" si="151">X100</f>
        <v>0</v>
      </c>
      <c r="Y99" s="292">
        <f t="shared" ref="Y99" si="152">Y100</f>
        <v>0</v>
      </c>
      <c r="Z99" s="291">
        <f>Z100</f>
        <v>0</v>
      </c>
      <c r="AA99" s="291">
        <f>AA100</f>
        <v>0</v>
      </c>
      <c r="AB99" s="291">
        <f>AB100</f>
        <v>0</v>
      </c>
      <c r="AC99" s="292">
        <f>AC100</f>
        <v>0</v>
      </c>
      <c r="AD99" s="310"/>
      <c r="AE99" s="292">
        <f>AE100</f>
        <v>0</v>
      </c>
      <c r="AF99" s="292">
        <f>AF100</f>
        <v>0</v>
      </c>
      <c r="AG99" s="291">
        <f>AG100</f>
        <v>0</v>
      </c>
      <c r="AH99" s="308"/>
      <c r="AI99" s="309"/>
      <c r="AJ99" s="291">
        <f>AJ100</f>
        <v>0</v>
      </c>
      <c r="AK99" s="291">
        <f>AK100</f>
        <v>0</v>
      </c>
      <c r="AL99" s="292">
        <f>AL100</f>
        <v>0</v>
      </c>
      <c r="AM99" s="310"/>
      <c r="AN99" s="311"/>
      <c r="AO99" s="292">
        <f>AO100</f>
        <v>0</v>
      </c>
      <c r="AP99" s="292">
        <f>AP100</f>
        <v>0</v>
      </c>
      <c r="AQ99" s="291">
        <f>AQ100</f>
        <v>0</v>
      </c>
      <c r="AR99" s="312"/>
      <c r="AS99" s="313"/>
      <c r="AT99" s="291">
        <f>AT100</f>
        <v>0</v>
      </c>
      <c r="AU99" s="291">
        <f>AU100</f>
        <v>0</v>
      </c>
      <c r="AV99" s="292">
        <f>AV100</f>
        <v>3391.9</v>
      </c>
      <c r="AW99" s="292">
        <f>AW100</f>
        <v>0</v>
      </c>
      <c r="AX99" s="292">
        <f>AX100</f>
        <v>0</v>
      </c>
      <c r="AY99" s="484"/>
      <c r="AZ99" s="354"/>
    </row>
    <row r="100" spans="1:52" ht="39.75" customHeight="1" x14ac:dyDescent="0.25">
      <c r="A100" s="480"/>
      <c r="B100" s="482"/>
      <c r="C100" s="482"/>
      <c r="D100" s="264" t="s">
        <v>2</v>
      </c>
      <c r="E100" s="303">
        <f>H100+K100+N100+Q100+T100+W100+Z100+AC100+AG100+AL100+AQ100+AV100</f>
        <v>3391.9</v>
      </c>
      <c r="F100" s="303">
        <f>I100+L100+O100+R100+U100+X100+AA100+AE100+AJ100+AO100+AT100+AW100</f>
        <v>0</v>
      </c>
      <c r="G100" s="183">
        <f t="shared" si="125"/>
        <v>0</v>
      </c>
      <c r="H100" s="297"/>
      <c r="I100" s="297"/>
      <c r="J100" s="297"/>
      <c r="K100" s="296"/>
      <c r="L100" s="296"/>
      <c r="M100" s="296"/>
      <c r="N100" s="297"/>
      <c r="O100" s="297"/>
      <c r="P100" s="297"/>
      <c r="Q100" s="296"/>
      <c r="R100" s="296"/>
      <c r="S100" s="296"/>
      <c r="T100" s="297"/>
      <c r="U100" s="297"/>
      <c r="V100" s="297"/>
      <c r="W100" s="296"/>
      <c r="X100" s="296"/>
      <c r="Y100" s="296"/>
      <c r="Z100" s="297"/>
      <c r="AA100" s="297"/>
      <c r="AB100" s="297"/>
      <c r="AC100" s="296"/>
      <c r="AD100" s="316"/>
      <c r="AE100" s="296"/>
      <c r="AF100" s="296"/>
      <c r="AG100" s="297"/>
      <c r="AH100" s="314"/>
      <c r="AI100" s="315"/>
      <c r="AJ100" s="297"/>
      <c r="AK100" s="297"/>
      <c r="AL100" s="296"/>
      <c r="AM100" s="316"/>
      <c r="AN100" s="317"/>
      <c r="AO100" s="296"/>
      <c r="AP100" s="296"/>
      <c r="AQ100" s="297"/>
      <c r="AR100" s="314"/>
      <c r="AS100" s="315"/>
      <c r="AT100" s="297"/>
      <c r="AU100" s="297"/>
      <c r="AV100" s="296">
        <v>3391.9</v>
      </c>
      <c r="AW100" s="296"/>
      <c r="AX100" s="296"/>
      <c r="AY100" s="485"/>
      <c r="AZ100" s="354"/>
    </row>
    <row r="101" spans="1:52" ht="21.75" customHeight="1" x14ac:dyDescent="0.25">
      <c r="A101" s="486" t="s">
        <v>14</v>
      </c>
      <c r="B101" s="488" t="s">
        <v>315</v>
      </c>
      <c r="C101" s="488" t="s">
        <v>281</v>
      </c>
      <c r="D101" s="138" t="s">
        <v>41</v>
      </c>
      <c r="E101" s="283">
        <f t="shared" ref="E101:AQ101" si="153">E103</f>
        <v>310.5</v>
      </c>
      <c r="F101" s="283">
        <f t="shared" si="153"/>
        <v>0</v>
      </c>
      <c r="G101" s="345">
        <f t="shared" si="125"/>
        <v>0</v>
      </c>
      <c r="H101" s="283">
        <f t="shared" si="153"/>
        <v>0</v>
      </c>
      <c r="I101" s="283">
        <f t="shared" si="153"/>
        <v>0</v>
      </c>
      <c r="J101" s="283">
        <f t="shared" si="153"/>
        <v>0</v>
      </c>
      <c r="K101" s="283">
        <f t="shared" si="153"/>
        <v>0</v>
      </c>
      <c r="L101" s="283">
        <f t="shared" si="153"/>
        <v>0</v>
      </c>
      <c r="M101" s="283">
        <f t="shared" si="153"/>
        <v>0</v>
      </c>
      <c r="N101" s="283">
        <f t="shared" si="153"/>
        <v>0</v>
      </c>
      <c r="O101" s="283">
        <f t="shared" si="153"/>
        <v>0</v>
      </c>
      <c r="P101" s="283">
        <f t="shared" si="153"/>
        <v>0</v>
      </c>
      <c r="Q101" s="283">
        <f t="shared" si="153"/>
        <v>0</v>
      </c>
      <c r="R101" s="283">
        <f t="shared" si="153"/>
        <v>0</v>
      </c>
      <c r="S101" s="283">
        <f t="shared" si="153"/>
        <v>0</v>
      </c>
      <c r="T101" s="283">
        <f t="shared" si="153"/>
        <v>0</v>
      </c>
      <c r="U101" s="283">
        <f t="shared" si="153"/>
        <v>0</v>
      </c>
      <c r="V101" s="283">
        <f t="shared" si="153"/>
        <v>0</v>
      </c>
      <c r="W101" s="283">
        <f t="shared" si="153"/>
        <v>0</v>
      </c>
      <c r="X101" s="283">
        <f t="shared" si="153"/>
        <v>0</v>
      </c>
      <c r="Y101" s="283">
        <f t="shared" si="153"/>
        <v>0</v>
      </c>
      <c r="Z101" s="283">
        <f t="shared" si="153"/>
        <v>0</v>
      </c>
      <c r="AA101" s="283">
        <f t="shared" si="153"/>
        <v>0</v>
      </c>
      <c r="AB101" s="283">
        <f t="shared" si="153"/>
        <v>0</v>
      </c>
      <c r="AC101" s="283">
        <f t="shared" si="153"/>
        <v>0</v>
      </c>
      <c r="AD101" s="283">
        <f t="shared" si="153"/>
        <v>0</v>
      </c>
      <c r="AE101" s="283">
        <f t="shared" si="153"/>
        <v>0</v>
      </c>
      <c r="AF101" s="283">
        <f t="shared" si="153"/>
        <v>0</v>
      </c>
      <c r="AG101" s="283">
        <f t="shared" si="153"/>
        <v>0</v>
      </c>
      <c r="AH101" s="283">
        <f t="shared" si="153"/>
        <v>0</v>
      </c>
      <c r="AI101" s="283">
        <f t="shared" si="153"/>
        <v>0</v>
      </c>
      <c r="AJ101" s="283">
        <f t="shared" si="153"/>
        <v>0</v>
      </c>
      <c r="AK101" s="283">
        <f t="shared" si="153"/>
        <v>0</v>
      </c>
      <c r="AL101" s="283">
        <f t="shared" si="153"/>
        <v>0</v>
      </c>
      <c r="AM101" s="283">
        <f t="shared" si="153"/>
        <v>0</v>
      </c>
      <c r="AN101" s="283">
        <f t="shared" si="153"/>
        <v>0</v>
      </c>
      <c r="AO101" s="283">
        <f t="shared" si="153"/>
        <v>0</v>
      </c>
      <c r="AP101" s="283">
        <f t="shared" si="153"/>
        <v>0</v>
      </c>
      <c r="AQ101" s="283">
        <f t="shared" si="153"/>
        <v>0</v>
      </c>
      <c r="AR101" s="321"/>
      <c r="AS101" s="322"/>
      <c r="AT101" s="283">
        <f t="shared" ref="AT101:AX101" si="154">AT103</f>
        <v>0</v>
      </c>
      <c r="AU101" s="283">
        <f t="shared" si="154"/>
        <v>0</v>
      </c>
      <c r="AV101" s="283">
        <f t="shared" si="154"/>
        <v>310.5</v>
      </c>
      <c r="AW101" s="283">
        <f t="shared" si="154"/>
        <v>0</v>
      </c>
      <c r="AX101" s="283">
        <f t="shared" si="154"/>
        <v>0</v>
      </c>
      <c r="AY101" s="484"/>
      <c r="AZ101" s="354"/>
    </row>
    <row r="102" spans="1:52" ht="39.75" customHeight="1" x14ac:dyDescent="0.25">
      <c r="A102" s="487"/>
      <c r="B102" s="489"/>
      <c r="C102" s="489"/>
      <c r="D102" s="263" t="s">
        <v>2</v>
      </c>
      <c r="E102" s="287">
        <f t="shared" ref="E102:AQ102" si="155">E104</f>
        <v>310.5</v>
      </c>
      <c r="F102" s="287">
        <f t="shared" si="155"/>
        <v>0</v>
      </c>
      <c r="G102" s="345">
        <f t="shared" si="125"/>
        <v>0</v>
      </c>
      <c r="H102" s="287">
        <f t="shared" si="155"/>
        <v>0</v>
      </c>
      <c r="I102" s="287">
        <f t="shared" si="155"/>
        <v>0</v>
      </c>
      <c r="J102" s="287">
        <f t="shared" si="155"/>
        <v>0</v>
      </c>
      <c r="K102" s="287">
        <f t="shared" si="155"/>
        <v>0</v>
      </c>
      <c r="L102" s="287">
        <f t="shared" si="155"/>
        <v>0</v>
      </c>
      <c r="M102" s="287">
        <f t="shared" si="155"/>
        <v>0</v>
      </c>
      <c r="N102" s="287">
        <f t="shared" si="155"/>
        <v>0</v>
      </c>
      <c r="O102" s="287">
        <f t="shared" si="155"/>
        <v>0</v>
      </c>
      <c r="P102" s="287">
        <f t="shared" si="155"/>
        <v>0</v>
      </c>
      <c r="Q102" s="287">
        <f t="shared" si="155"/>
        <v>0</v>
      </c>
      <c r="R102" s="287">
        <f t="shared" si="155"/>
        <v>0</v>
      </c>
      <c r="S102" s="287">
        <f t="shared" si="155"/>
        <v>0</v>
      </c>
      <c r="T102" s="287">
        <f t="shared" si="155"/>
        <v>0</v>
      </c>
      <c r="U102" s="287">
        <f t="shared" si="155"/>
        <v>0</v>
      </c>
      <c r="V102" s="287">
        <f t="shared" si="155"/>
        <v>0</v>
      </c>
      <c r="W102" s="287">
        <f t="shared" si="155"/>
        <v>0</v>
      </c>
      <c r="X102" s="287">
        <f t="shared" si="155"/>
        <v>0</v>
      </c>
      <c r="Y102" s="287">
        <f t="shared" si="155"/>
        <v>0</v>
      </c>
      <c r="Z102" s="287">
        <f t="shared" si="155"/>
        <v>0</v>
      </c>
      <c r="AA102" s="287">
        <f t="shared" si="155"/>
        <v>0</v>
      </c>
      <c r="AB102" s="287">
        <f t="shared" si="155"/>
        <v>0</v>
      </c>
      <c r="AC102" s="287">
        <f t="shared" si="155"/>
        <v>0</v>
      </c>
      <c r="AD102" s="287">
        <f t="shared" si="155"/>
        <v>0</v>
      </c>
      <c r="AE102" s="287">
        <f t="shared" si="155"/>
        <v>0</v>
      </c>
      <c r="AF102" s="287">
        <f t="shared" si="155"/>
        <v>0</v>
      </c>
      <c r="AG102" s="287">
        <f t="shared" si="155"/>
        <v>0</v>
      </c>
      <c r="AH102" s="287">
        <f t="shared" si="155"/>
        <v>0</v>
      </c>
      <c r="AI102" s="287">
        <f t="shared" si="155"/>
        <v>0</v>
      </c>
      <c r="AJ102" s="287">
        <f t="shared" si="155"/>
        <v>0</v>
      </c>
      <c r="AK102" s="287">
        <f t="shared" si="155"/>
        <v>0</v>
      </c>
      <c r="AL102" s="287">
        <f t="shared" si="155"/>
        <v>0</v>
      </c>
      <c r="AM102" s="287">
        <f t="shared" si="155"/>
        <v>0</v>
      </c>
      <c r="AN102" s="287">
        <f t="shared" si="155"/>
        <v>0</v>
      </c>
      <c r="AO102" s="287">
        <f t="shared" si="155"/>
        <v>0</v>
      </c>
      <c r="AP102" s="287">
        <f t="shared" si="155"/>
        <v>0</v>
      </c>
      <c r="AQ102" s="287">
        <f t="shared" si="155"/>
        <v>0</v>
      </c>
      <c r="AR102" s="288"/>
      <c r="AS102" s="289"/>
      <c r="AT102" s="287">
        <f t="shared" ref="AT102:AX102" si="156">AT104</f>
        <v>0</v>
      </c>
      <c r="AU102" s="287">
        <f t="shared" si="156"/>
        <v>0</v>
      </c>
      <c r="AV102" s="287">
        <f t="shared" si="156"/>
        <v>310.5</v>
      </c>
      <c r="AW102" s="287">
        <f t="shared" si="156"/>
        <v>0</v>
      </c>
      <c r="AX102" s="287">
        <f t="shared" si="156"/>
        <v>0</v>
      </c>
      <c r="AY102" s="485"/>
      <c r="AZ102" s="354"/>
    </row>
    <row r="103" spans="1:52" ht="21.75" customHeight="1" x14ac:dyDescent="0.25">
      <c r="A103" s="479" t="s">
        <v>313</v>
      </c>
      <c r="B103" s="481" t="s">
        <v>316</v>
      </c>
      <c r="C103" s="481"/>
      <c r="D103" s="139" t="s">
        <v>41</v>
      </c>
      <c r="E103" s="302">
        <f t="shared" ref="E103:Y103" si="157">E104</f>
        <v>310.5</v>
      </c>
      <c r="F103" s="302">
        <f t="shared" si="157"/>
        <v>0</v>
      </c>
      <c r="G103" s="183">
        <f t="shared" si="125"/>
        <v>0</v>
      </c>
      <c r="H103" s="291">
        <f t="shared" si="157"/>
        <v>0</v>
      </c>
      <c r="I103" s="291">
        <f t="shared" si="157"/>
        <v>0</v>
      </c>
      <c r="J103" s="291">
        <f t="shared" si="157"/>
        <v>0</v>
      </c>
      <c r="K103" s="292">
        <f t="shared" si="157"/>
        <v>0</v>
      </c>
      <c r="L103" s="292">
        <f t="shared" si="157"/>
        <v>0</v>
      </c>
      <c r="M103" s="292">
        <f t="shared" si="157"/>
        <v>0</v>
      </c>
      <c r="N103" s="291">
        <f t="shared" si="157"/>
        <v>0</v>
      </c>
      <c r="O103" s="291">
        <f t="shared" si="157"/>
        <v>0</v>
      </c>
      <c r="P103" s="291">
        <f t="shared" si="157"/>
        <v>0</v>
      </c>
      <c r="Q103" s="292">
        <f t="shared" si="157"/>
        <v>0</v>
      </c>
      <c r="R103" s="292">
        <f t="shared" si="157"/>
        <v>0</v>
      </c>
      <c r="S103" s="292">
        <f t="shared" si="157"/>
        <v>0</v>
      </c>
      <c r="T103" s="291">
        <f t="shared" si="157"/>
        <v>0</v>
      </c>
      <c r="U103" s="291">
        <f t="shared" si="157"/>
        <v>0</v>
      </c>
      <c r="V103" s="291">
        <f t="shared" si="157"/>
        <v>0</v>
      </c>
      <c r="W103" s="292">
        <f t="shared" si="157"/>
        <v>0</v>
      </c>
      <c r="X103" s="292">
        <f t="shared" si="157"/>
        <v>0</v>
      </c>
      <c r="Y103" s="292">
        <f t="shared" si="157"/>
        <v>0</v>
      </c>
      <c r="Z103" s="291">
        <f>Z104</f>
        <v>0</v>
      </c>
      <c r="AA103" s="291">
        <f>AA104</f>
        <v>0</v>
      </c>
      <c r="AB103" s="291">
        <f>AB104</f>
        <v>0</v>
      </c>
      <c r="AC103" s="292">
        <f>AC104</f>
        <v>0</v>
      </c>
      <c r="AD103" s="310"/>
      <c r="AE103" s="292">
        <f>AE104</f>
        <v>0</v>
      </c>
      <c r="AF103" s="292">
        <f>AF104</f>
        <v>0</v>
      </c>
      <c r="AG103" s="291">
        <f>AG104</f>
        <v>0</v>
      </c>
      <c r="AH103" s="308"/>
      <c r="AI103" s="309"/>
      <c r="AJ103" s="291">
        <f>AJ104</f>
        <v>0</v>
      </c>
      <c r="AK103" s="291">
        <f>AK104</f>
        <v>0</v>
      </c>
      <c r="AL103" s="292">
        <f>AL104</f>
        <v>0</v>
      </c>
      <c r="AM103" s="310"/>
      <c r="AN103" s="311"/>
      <c r="AO103" s="292">
        <f>AO104</f>
        <v>0</v>
      </c>
      <c r="AP103" s="292">
        <f>AP104</f>
        <v>0</v>
      </c>
      <c r="AQ103" s="291">
        <f>AQ104</f>
        <v>0</v>
      </c>
      <c r="AR103" s="312"/>
      <c r="AS103" s="313"/>
      <c r="AT103" s="291">
        <f>AT104</f>
        <v>0</v>
      </c>
      <c r="AU103" s="291">
        <f>AU104</f>
        <v>0</v>
      </c>
      <c r="AV103" s="292">
        <f>AV104</f>
        <v>310.5</v>
      </c>
      <c r="AW103" s="292">
        <f>AW104</f>
        <v>0</v>
      </c>
      <c r="AX103" s="292">
        <f>AX104</f>
        <v>0</v>
      </c>
      <c r="AY103" s="484"/>
      <c r="AZ103" s="354"/>
    </row>
    <row r="104" spans="1:52" ht="41.25" customHeight="1" x14ac:dyDescent="0.25">
      <c r="A104" s="480"/>
      <c r="B104" s="482"/>
      <c r="C104" s="482"/>
      <c r="D104" s="264" t="s">
        <v>2</v>
      </c>
      <c r="E104" s="303">
        <f>H104+K104+N104+Q104+T104+W104+Z104+AC104+AG104+AL104+AQ104+AV104</f>
        <v>310.5</v>
      </c>
      <c r="F104" s="303">
        <f>I104+L104+O104+R104+U104+X104+AA104+AE104+AJ104+AO104+AT104+AW104</f>
        <v>0</v>
      </c>
      <c r="G104" s="183">
        <f t="shared" si="125"/>
        <v>0</v>
      </c>
      <c r="H104" s="297"/>
      <c r="I104" s="297"/>
      <c r="J104" s="297"/>
      <c r="K104" s="296"/>
      <c r="L104" s="296"/>
      <c r="M104" s="296"/>
      <c r="N104" s="297"/>
      <c r="O104" s="297"/>
      <c r="P104" s="297"/>
      <c r="Q104" s="296"/>
      <c r="R104" s="296"/>
      <c r="S104" s="296"/>
      <c r="T104" s="297"/>
      <c r="U104" s="297"/>
      <c r="V104" s="297"/>
      <c r="W104" s="296"/>
      <c r="X104" s="296"/>
      <c r="Y104" s="296"/>
      <c r="Z104" s="297"/>
      <c r="AA104" s="297"/>
      <c r="AB104" s="297"/>
      <c r="AC104" s="296"/>
      <c r="AD104" s="316"/>
      <c r="AE104" s="296"/>
      <c r="AF104" s="296"/>
      <c r="AG104" s="297"/>
      <c r="AH104" s="314"/>
      <c r="AI104" s="315"/>
      <c r="AJ104" s="297"/>
      <c r="AK104" s="297"/>
      <c r="AL104" s="296"/>
      <c r="AM104" s="316"/>
      <c r="AN104" s="317"/>
      <c r="AO104" s="296"/>
      <c r="AP104" s="296"/>
      <c r="AQ104" s="297"/>
      <c r="AR104" s="314"/>
      <c r="AS104" s="315"/>
      <c r="AT104" s="297"/>
      <c r="AU104" s="297"/>
      <c r="AV104" s="296">
        <v>310.5</v>
      </c>
      <c r="AW104" s="296"/>
      <c r="AX104" s="296"/>
      <c r="AY104" s="485"/>
      <c r="AZ104" s="354"/>
    </row>
    <row r="105" spans="1:52" ht="21.75" customHeight="1" x14ac:dyDescent="0.25">
      <c r="A105" s="486" t="s">
        <v>15</v>
      </c>
      <c r="B105" s="488" t="s">
        <v>317</v>
      </c>
      <c r="C105" s="488" t="s">
        <v>326</v>
      </c>
      <c r="D105" s="138" t="s">
        <v>41</v>
      </c>
      <c r="E105" s="283">
        <f>E106+E107</f>
        <v>14491</v>
      </c>
      <c r="F105" s="283">
        <f>F106+F107</f>
        <v>11000</v>
      </c>
      <c r="G105" s="346">
        <f t="shared" si="125"/>
        <v>75.909185011386384</v>
      </c>
      <c r="H105" s="283">
        <f>H106+H107</f>
        <v>0</v>
      </c>
      <c r="I105" s="283">
        <f>I106+I107</f>
        <v>0</v>
      </c>
      <c r="J105" s="323"/>
      <c r="K105" s="283">
        <f>K106+K107</f>
        <v>3000</v>
      </c>
      <c r="L105" s="283">
        <f>L106+L107</f>
        <v>3000</v>
      </c>
      <c r="M105" s="283"/>
      <c r="N105" s="283">
        <f>N106+N107</f>
        <v>0</v>
      </c>
      <c r="O105" s="283">
        <f>O106+O107</f>
        <v>0</v>
      </c>
      <c r="P105" s="283"/>
      <c r="Q105" s="283">
        <f>Q106+Q107</f>
        <v>4000</v>
      </c>
      <c r="R105" s="283">
        <f>R106+R107</f>
        <v>4000</v>
      </c>
      <c r="S105" s="283"/>
      <c r="T105" s="283">
        <f>T106+T107</f>
        <v>0</v>
      </c>
      <c r="U105" s="283">
        <f>U106+U107</f>
        <v>0</v>
      </c>
      <c r="V105" s="283"/>
      <c r="W105" s="283">
        <f>W106+W107</f>
        <v>0</v>
      </c>
      <c r="X105" s="283">
        <f>X106+X107</f>
        <v>4000</v>
      </c>
      <c r="Y105" s="283"/>
      <c r="Z105" s="283">
        <f>Z106+Z107</f>
        <v>4000</v>
      </c>
      <c r="AA105" s="283">
        <f>AA106+AA107</f>
        <v>0</v>
      </c>
      <c r="AB105" s="286"/>
      <c r="AC105" s="283">
        <f>AC106+AC107</f>
        <v>0</v>
      </c>
      <c r="AD105" s="284"/>
      <c r="AE105" s="283">
        <f>AE106+AE107</f>
        <v>0</v>
      </c>
      <c r="AF105" s="283"/>
      <c r="AG105" s="283">
        <f>AG106+AG107</f>
        <v>0</v>
      </c>
      <c r="AH105" s="284"/>
      <c r="AI105" s="285"/>
      <c r="AJ105" s="283">
        <f>AJ106+AJ107</f>
        <v>0</v>
      </c>
      <c r="AK105" s="283"/>
      <c r="AL105" s="283">
        <f>AL106+AL107</f>
        <v>3491</v>
      </c>
      <c r="AM105" s="284"/>
      <c r="AN105" s="285"/>
      <c r="AO105" s="283">
        <f>AO106+AO107</f>
        <v>0</v>
      </c>
      <c r="AP105" s="283"/>
      <c r="AQ105" s="283">
        <f>AQ106+AQ107</f>
        <v>0</v>
      </c>
      <c r="AR105" s="321"/>
      <c r="AS105" s="322"/>
      <c r="AT105" s="283">
        <f>AT106+AT107</f>
        <v>0</v>
      </c>
      <c r="AU105" s="283"/>
      <c r="AV105" s="283">
        <f>AV106+AV107</f>
        <v>0</v>
      </c>
      <c r="AW105" s="283">
        <f>AW106+AW107</f>
        <v>0</v>
      </c>
      <c r="AX105" s="283"/>
      <c r="AY105" s="484"/>
      <c r="AZ105" s="354"/>
    </row>
    <row r="106" spans="1:52" ht="28.5" customHeight="1" x14ac:dyDescent="0.25">
      <c r="A106" s="487"/>
      <c r="B106" s="489"/>
      <c r="C106" s="489"/>
      <c r="D106" s="263" t="s">
        <v>2</v>
      </c>
      <c r="E106" s="287">
        <f>E109+E112+E115</f>
        <v>0</v>
      </c>
      <c r="F106" s="287">
        <f>F109+F112+F115</f>
        <v>0</v>
      </c>
      <c r="G106" s="347"/>
      <c r="H106" s="287">
        <f>H109+H112+H115</f>
        <v>0</v>
      </c>
      <c r="I106" s="287">
        <f>I109+I112+I115</f>
        <v>0</v>
      </c>
      <c r="J106" s="324"/>
      <c r="K106" s="287">
        <f>K109+K112+K115</f>
        <v>0</v>
      </c>
      <c r="L106" s="287">
        <f>L109+L112+L115</f>
        <v>0</v>
      </c>
      <c r="M106" s="287"/>
      <c r="N106" s="287">
        <f>N109+N112+N115</f>
        <v>0</v>
      </c>
      <c r="O106" s="287">
        <f>O109+O112+O115</f>
        <v>0</v>
      </c>
      <c r="P106" s="287"/>
      <c r="Q106" s="287">
        <f>Q109+Q112+Q115</f>
        <v>0</v>
      </c>
      <c r="R106" s="287">
        <f>R109+R112+R115</f>
        <v>0</v>
      </c>
      <c r="S106" s="287"/>
      <c r="T106" s="287">
        <f>T109+T112+T115</f>
        <v>0</v>
      </c>
      <c r="U106" s="287">
        <f>U109+U112+U115</f>
        <v>0</v>
      </c>
      <c r="V106" s="287"/>
      <c r="W106" s="287">
        <f>W109+W112+W115</f>
        <v>0</v>
      </c>
      <c r="X106" s="287">
        <f>X109+X112+X115</f>
        <v>0</v>
      </c>
      <c r="Y106" s="287"/>
      <c r="Z106" s="287">
        <f>Z109+Z112+Z115</f>
        <v>0</v>
      </c>
      <c r="AA106" s="287">
        <f>AA109+AA112+AA115</f>
        <v>0</v>
      </c>
      <c r="AB106" s="290"/>
      <c r="AC106" s="287">
        <f>AC109+AC112+AC115</f>
        <v>0</v>
      </c>
      <c r="AD106" s="288"/>
      <c r="AE106" s="287">
        <f>AE109+AE112+AE115</f>
        <v>0</v>
      </c>
      <c r="AF106" s="287"/>
      <c r="AG106" s="287">
        <f>AG109+AG112+AG115</f>
        <v>0</v>
      </c>
      <c r="AH106" s="288"/>
      <c r="AI106" s="289"/>
      <c r="AJ106" s="287">
        <f>AJ109+AJ112+AJ115</f>
        <v>0</v>
      </c>
      <c r="AK106" s="287"/>
      <c r="AL106" s="287">
        <f>AL109+AL112+AL115</f>
        <v>0</v>
      </c>
      <c r="AM106" s="288"/>
      <c r="AN106" s="289"/>
      <c r="AO106" s="287">
        <f>AO109+AO112+AO115</f>
        <v>0</v>
      </c>
      <c r="AP106" s="287"/>
      <c r="AQ106" s="287">
        <f>AQ109+AQ112+AQ115</f>
        <v>0</v>
      </c>
      <c r="AR106" s="288"/>
      <c r="AS106" s="289"/>
      <c r="AT106" s="287">
        <f>AT109+AT112+AT115</f>
        <v>0</v>
      </c>
      <c r="AU106" s="287"/>
      <c r="AV106" s="287">
        <f>AV109+AV112+AV115</f>
        <v>0</v>
      </c>
      <c r="AW106" s="287">
        <f>AW109+AW112+AW115</f>
        <v>0</v>
      </c>
      <c r="AX106" s="287"/>
      <c r="AY106" s="485"/>
      <c r="AZ106" s="354"/>
    </row>
    <row r="107" spans="1:52" ht="56.25" customHeight="1" x14ac:dyDescent="0.25">
      <c r="A107" s="487"/>
      <c r="B107" s="489"/>
      <c r="C107" s="489"/>
      <c r="D107" s="274" t="s">
        <v>43</v>
      </c>
      <c r="E107" s="287">
        <f>E110+E113+E116</f>
        <v>14491</v>
      </c>
      <c r="F107" s="287">
        <f>F110+F113+F116</f>
        <v>11000</v>
      </c>
      <c r="G107" s="347"/>
      <c r="H107" s="287">
        <f>H110+H113+H116</f>
        <v>0</v>
      </c>
      <c r="I107" s="287">
        <f>I110+I113+I116</f>
        <v>0</v>
      </c>
      <c r="J107" s="324"/>
      <c r="K107" s="287">
        <f>K110+K113+K116</f>
        <v>3000</v>
      </c>
      <c r="L107" s="287">
        <f>L110+L113+L116</f>
        <v>3000</v>
      </c>
      <c r="M107" s="287"/>
      <c r="N107" s="287">
        <f>N110+N113+N116</f>
        <v>0</v>
      </c>
      <c r="O107" s="287">
        <f>O110+O113+O116</f>
        <v>0</v>
      </c>
      <c r="P107" s="287"/>
      <c r="Q107" s="287">
        <f>Q110+Q113+Q116</f>
        <v>4000</v>
      </c>
      <c r="R107" s="287">
        <f>R110+R113+R116</f>
        <v>4000</v>
      </c>
      <c r="S107" s="287"/>
      <c r="T107" s="287">
        <f>T110+T113+T116</f>
        <v>0</v>
      </c>
      <c r="U107" s="287">
        <f>U110+U113+U116</f>
        <v>0</v>
      </c>
      <c r="V107" s="287"/>
      <c r="W107" s="287">
        <f>W110+W113+W116</f>
        <v>0</v>
      </c>
      <c r="X107" s="287">
        <f>X110+X113+X116</f>
        <v>4000</v>
      </c>
      <c r="Y107" s="287"/>
      <c r="Z107" s="287">
        <f>Z110+Z113+Z116</f>
        <v>4000</v>
      </c>
      <c r="AA107" s="287">
        <f>AA110+AA113+AA116</f>
        <v>0</v>
      </c>
      <c r="AB107" s="290"/>
      <c r="AC107" s="287">
        <f>AC110+AC113+AC116</f>
        <v>0</v>
      </c>
      <c r="AD107" s="288"/>
      <c r="AE107" s="287">
        <f>AE110+AE113+AE116</f>
        <v>0</v>
      </c>
      <c r="AF107" s="287"/>
      <c r="AG107" s="287">
        <f>AG110+AG113+AG116</f>
        <v>0</v>
      </c>
      <c r="AH107" s="288"/>
      <c r="AI107" s="289"/>
      <c r="AJ107" s="287">
        <f>AJ110+AJ113+AJ116</f>
        <v>0</v>
      </c>
      <c r="AK107" s="287"/>
      <c r="AL107" s="287">
        <f>AL110+AL113+AL116</f>
        <v>3491</v>
      </c>
      <c r="AM107" s="288"/>
      <c r="AN107" s="289"/>
      <c r="AO107" s="287">
        <f>AO110+AO113+AO116</f>
        <v>0</v>
      </c>
      <c r="AP107" s="287"/>
      <c r="AQ107" s="287">
        <f>AQ110+AQ113+AQ116</f>
        <v>0</v>
      </c>
      <c r="AR107" s="325"/>
      <c r="AS107" s="326"/>
      <c r="AT107" s="287">
        <f>AT110+AT113+AT116</f>
        <v>0</v>
      </c>
      <c r="AU107" s="287"/>
      <c r="AV107" s="287">
        <f>AV110+AV113+AV116</f>
        <v>0</v>
      </c>
      <c r="AW107" s="287">
        <f>AW110+AW113+AW116</f>
        <v>0</v>
      </c>
      <c r="AX107" s="287"/>
      <c r="AY107" s="485"/>
      <c r="AZ107" s="354"/>
    </row>
    <row r="108" spans="1:52" ht="22.5" customHeight="1" x14ac:dyDescent="0.25">
      <c r="A108" s="479" t="s">
        <v>319</v>
      </c>
      <c r="B108" s="481" t="s">
        <v>318</v>
      </c>
      <c r="C108" s="481"/>
      <c r="D108" s="139" t="s">
        <v>41</v>
      </c>
      <c r="E108" s="302">
        <f t="shared" ref="E108:E116" si="158">H108+K108+N108+Q108+T108+W108+Z108+AC108+AG108+AL108+AQ108+AV108</f>
        <v>14491</v>
      </c>
      <c r="F108" s="302">
        <f t="shared" ref="F108:F116" si="159">I108+L108+O108+R108+U108+X108+AA108+AE108+AJ108+AO108+AT108+AW108</f>
        <v>11000</v>
      </c>
      <c r="G108" s="183">
        <f>F108/E108*100</f>
        <v>75.909185011386384</v>
      </c>
      <c r="H108" s="291">
        <f t="shared" ref="H108:AK108" si="160">H109+H110</f>
        <v>0</v>
      </c>
      <c r="I108" s="291">
        <f t="shared" si="160"/>
        <v>0</v>
      </c>
      <c r="J108" s="291">
        <f t="shared" si="160"/>
        <v>0</v>
      </c>
      <c r="K108" s="292">
        <f t="shared" si="160"/>
        <v>3000</v>
      </c>
      <c r="L108" s="292">
        <f t="shared" si="160"/>
        <v>3000</v>
      </c>
      <c r="M108" s="292">
        <f t="shared" si="160"/>
        <v>0</v>
      </c>
      <c r="N108" s="291">
        <f t="shared" si="160"/>
        <v>0</v>
      </c>
      <c r="O108" s="291">
        <f t="shared" si="160"/>
        <v>0</v>
      </c>
      <c r="P108" s="291">
        <f t="shared" si="160"/>
        <v>0</v>
      </c>
      <c r="Q108" s="292">
        <f t="shared" si="160"/>
        <v>4000</v>
      </c>
      <c r="R108" s="292">
        <f t="shared" si="160"/>
        <v>4000</v>
      </c>
      <c r="S108" s="292">
        <f t="shared" si="160"/>
        <v>0</v>
      </c>
      <c r="T108" s="291">
        <f t="shared" si="160"/>
        <v>0</v>
      </c>
      <c r="U108" s="291">
        <f t="shared" si="160"/>
        <v>0</v>
      </c>
      <c r="V108" s="291">
        <f t="shared" si="160"/>
        <v>0</v>
      </c>
      <c r="W108" s="292">
        <f t="shared" si="160"/>
        <v>0</v>
      </c>
      <c r="X108" s="292">
        <f t="shared" si="160"/>
        <v>4000</v>
      </c>
      <c r="Y108" s="292">
        <f t="shared" si="160"/>
        <v>0</v>
      </c>
      <c r="Z108" s="291">
        <f t="shared" si="160"/>
        <v>4000</v>
      </c>
      <c r="AA108" s="291">
        <f t="shared" si="160"/>
        <v>0</v>
      </c>
      <c r="AB108" s="291">
        <f t="shared" si="160"/>
        <v>0</v>
      </c>
      <c r="AC108" s="292">
        <f t="shared" si="160"/>
        <v>0</v>
      </c>
      <c r="AD108" s="292">
        <f t="shared" si="160"/>
        <v>0</v>
      </c>
      <c r="AE108" s="292">
        <f t="shared" si="160"/>
        <v>0</v>
      </c>
      <c r="AF108" s="292">
        <f t="shared" si="160"/>
        <v>0</v>
      </c>
      <c r="AG108" s="291">
        <f t="shared" si="160"/>
        <v>0</v>
      </c>
      <c r="AH108" s="291">
        <f t="shared" si="160"/>
        <v>0</v>
      </c>
      <c r="AI108" s="291">
        <f t="shared" si="160"/>
        <v>0</v>
      </c>
      <c r="AJ108" s="291">
        <f t="shared" si="160"/>
        <v>0</v>
      </c>
      <c r="AK108" s="291">
        <f t="shared" si="160"/>
        <v>0</v>
      </c>
      <c r="AL108" s="292">
        <f>AL109+AL110</f>
        <v>3491</v>
      </c>
      <c r="AM108" s="292"/>
      <c r="AN108" s="292"/>
      <c r="AO108" s="292">
        <f t="shared" ref="AO108:AX108" si="161">AO109+AO110</f>
        <v>0</v>
      </c>
      <c r="AP108" s="292">
        <f t="shared" si="161"/>
        <v>0</v>
      </c>
      <c r="AQ108" s="291">
        <f t="shared" si="161"/>
        <v>0</v>
      </c>
      <c r="AR108" s="291">
        <f t="shared" si="161"/>
        <v>0</v>
      </c>
      <c r="AS108" s="291">
        <f t="shared" si="161"/>
        <v>0</v>
      </c>
      <c r="AT108" s="291">
        <f t="shared" si="161"/>
        <v>0</v>
      </c>
      <c r="AU108" s="291">
        <f t="shared" si="161"/>
        <v>0</v>
      </c>
      <c r="AV108" s="292">
        <f t="shared" si="161"/>
        <v>0</v>
      </c>
      <c r="AW108" s="292">
        <f t="shared" si="161"/>
        <v>0</v>
      </c>
      <c r="AX108" s="292">
        <f t="shared" si="161"/>
        <v>0</v>
      </c>
      <c r="AY108" s="484"/>
      <c r="AZ108" s="354"/>
    </row>
    <row r="109" spans="1:52" ht="32.450000000000003" customHeight="1" x14ac:dyDescent="0.25">
      <c r="A109" s="480"/>
      <c r="B109" s="482"/>
      <c r="C109" s="482"/>
      <c r="D109" s="264" t="s">
        <v>2</v>
      </c>
      <c r="E109" s="302">
        <f t="shared" si="158"/>
        <v>0</v>
      </c>
      <c r="F109" s="302">
        <f t="shared" si="159"/>
        <v>0</v>
      </c>
      <c r="G109" s="183"/>
      <c r="H109" s="291"/>
      <c r="I109" s="291"/>
      <c r="J109" s="291"/>
      <c r="K109" s="292"/>
      <c r="L109" s="292"/>
      <c r="M109" s="292"/>
      <c r="N109" s="291"/>
      <c r="O109" s="291"/>
      <c r="P109" s="291"/>
      <c r="Q109" s="292"/>
      <c r="R109" s="292"/>
      <c r="S109" s="292"/>
      <c r="T109" s="291"/>
      <c r="U109" s="291"/>
      <c r="V109" s="291"/>
      <c r="W109" s="292"/>
      <c r="X109" s="292"/>
      <c r="Y109" s="292"/>
      <c r="Z109" s="291"/>
      <c r="AA109" s="291"/>
      <c r="AB109" s="291"/>
      <c r="AC109" s="292"/>
      <c r="AD109" s="292"/>
      <c r="AE109" s="292"/>
      <c r="AF109" s="292"/>
      <c r="AG109" s="291"/>
      <c r="AH109" s="291"/>
      <c r="AI109" s="291"/>
      <c r="AJ109" s="291"/>
      <c r="AK109" s="291"/>
      <c r="AL109" s="292"/>
      <c r="AM109" s="292"/>
      <c r="AN109" s="292"/>
      <c r="AO109" s="292"/>
      <c r="AP109" s="292"/>
      <c r="AQ109" s="291"/>
      <c r="AR109" s="291"/>
      <c r="AS109" s="291"/>
      <c r="AT109" s="291"/>
      <c r="AU109" s="291"/>
      <c r="AV109" s="292"/>
      <c r="AW109" s="292"/>
      <c r="AX109" s="292"/>
      <c r="AY109" s="485"/>
      <c r="AZ109" s="354"/>
    </row>
    <row r="110" spans="1:52" ht="30" customHeight="1" x14ac:dyDescent="0.25">
      <c r="A110" s="480"/>
      <c r="B110" s="482"/>
      <c r="C110" s="482"/>
      <c r="D110" s="265" t="s">
        <v>43</v>
      </c>
      <c r="E110" s="302">
        <f t="shared" si="158"/>
        <v>14491</v>
      </c>
      <c r="F110" s="302">
        <f t="shared" si="159"/>
        <v>11000</v>
      </c>
      <c r="G110" s="183">
        <f>F110/E110*100</f>
        <v>75.909185011386384</v>
      </c>
      <c r="H110" s="291"/>
      <c r="I110" s="291"/>
      <c r="J110" s="291"/>
      <c r="K110" s="292">
        <v>3000</v>
      </c>
      <c r="L110" s="292">
        <v>3000</v>
      </c>
      <c r="M110" s="292"/>
      <c r="N110" s="291"/>
      <c r="O110" s="291"/>
      <c r="P110" s="291"/>
      <c r="Q110" s="292">
        <v>4000</v>
      </c>
      <c r="R110" s="292">
        <v>4000</v>
      </c>
      <c r="S110" s="292"/>
      <c r="T110" s="291"/>
      <c r="U110" s="291"/>
      <c r="V110" s="291"/>
      <c r="W110" s="292"/>
      <c r="X110" s="292">
        <v>4000</v>
      </c>
      <c r="Y110" s="292"/>
      <c r="Z110" s="291">
        <v>4000</v>
      </c>
      <c r="AA110" s="291"/>
      <c r="AB110" s="291"/>
      <c r="AC110" s="292"/>
      <c r="AD110" s="292"/>
      <c r="AE110" s="292"/>
      <c r="AF110" s="292"/>
      <c r="AG110" s="291"/>
      <c r="AH110" s="291"/>
      <c r="AI110" s="291"/>
      <c r="AJ110" s="291"/>
      <c r="AK110" s="291"/>
      <c r="AL110" s="292">
        <v>3491</v>
      </c>
      <c r="AM110" s="292"/>
      <c r="AN110" s="292"/>
      <c r="AO110" s="292"/>
      <c r="AP110" s="292"/>
      <c r="AQ110" s="291"/>
      <c r="AR110" s="291"/>
      <c r="AS110" s="291"/>
      <c r="AT110" s="291"/>
      <c r="AU110" s="291"/>
      <c r="AV110" s="292"/>
      <c r="AW110" s="292"/>
      <c r="AX110" s="292"/>
      <c r="AY110" s="485"/>
      <c r="AZ110" s="354"/>
    </row>
    <row r="111" spans="1:52" ht="21" hidden="1" customHeight="1" x14ac:dyDescent="0.25">
      <c r="A111" s="479" t="s">
        <v>320</v>
      </c>
      <c r="B111" s="481" t="s">
        <v>321</v>
      </c>
      <c r="C111" s="481"/>
      <c r="D111" s="139" t="s">
        <v>41</v>
      </c>
      <c r="E111" s="302">
        <f t="shared" si="158"/>
        <v>0</v>
      </c>
      <c r="F111" s="302">
        <f t="shared" si="159"/>
        <v>0</v>
      </c>
      <c r="G111" s="302">
        <f t="shared" ref="G111:G116" si="162">J111+M111+P111+S111+V111+Y111+AB111+AF111+AK111+AP111+AU111+AX111</f>
        <v>0</v>
      </c>
      <c r="H111" s="291">
        <f t="shared" ref="H111:AK111" si="163">H112+H113</f>
        <v>0</v>
      </c>
      <c r="I111" s="291">
        <f t="shared" si="163"/>
        <v>0</v>
      </c>
      <c r="J111" s="291">
        <f t="shared" si="163"/>
        <v>0</v>
      </c>
      <c r="K111" s="292">
        <f t="shared" si="163"/>
        <v>0</v>
      </c>
      <c r="L111" s="292">
        <f t="shared" si="163"/>
        <v>0</v>
      </c>
      <c r="M111" s="292">
        <f t="shared" si="163"/>
        <v>0</v>
      </c>
      <c r="N111" s="291">
        <f t="shared" si="163"/>
        <v>0</v>
      </c>
      <c r="O111" s="291">
        <f t="shared" si="163"/>
        <v>0</v>
      </c>
      <c r="P111" s="291">
        <f t="shared" si="163"/>
        <v>0</v>
      </c>
      <c r="Q111" s="292">
        <f t="shared" si="163"/>
        <v>0</v>
      </c>
      <c r="R111" s="292">
        <f t="shared" si="163"/>
        <v>0</v>
      </c>
      <c r="S111" s="292">
        <f t="shared" si="163"/>
        <v>0</v>
      </c>
      <c r="T111" s="291">
        <f t="shared" si="163"/>
        <v>0</v>
      </c>
      <c r="U111" s="291">
        <f t="shared" si="163"/>
        <v>0</v>
      </c>
      <c r="V111" s="291">
        <f t="shared" si="163"/>
        <v>0</v>
      </c>
      <c r="W111" s="292">
        <f t="shared" si="163"/>
        <v>0</v>
      </c>
      <c r="X111" s="292">
        <f t="shared" si="163"/>
        <v>0</v>
      </c>
      <c r="Y111" s="292">
        <f t="shared" si="163"/>
        <v>0</v>
      </c>
      <c r="Z111" s="291">
        <f t="shared" si="163"/>
        <v>0</v>
      </c>
      <c r="AA111" s="291">
        <f t="shared" si="163"/>
        <v>0</v>
      </c>
      <c r="AB111" s="291">
        <f t="shared" si="163"/>
        <v>0</v>
      </c>
      <c r="AC111" s="292">
        <f t="shared" si="163"/>
        <v>0</v>
      </c>
      <c r="AD111" s="292">
        <f t="shared" si="163"/>
        <v>0</v>
      </c>
      <c r="AE111" s="292">
        <f t="shared" si="163"/>
        <v>0</v>
      </c>
      <c r="AF111" s="292">
        <f t="shared" si="163"/>
        <v>0</v>
      </c>
      <c r="AG111" s="291">
        <f t="shared" si="163"/>
        <v>0</v>
      </c>
      <c r="AH111" s="291">
        <f t="shared" si="163"/>
        <v>0</v>
      </c>
      <c r="AI111" s="291">
        <f t="shared" si="163"/>
        <v>0</v>
      </c>
      <c r="AJ111" s="291">
        <f t="shared" si="163"/>
        <v>0</v>
      </c>
      <c r="AK111" s="291">
        <f t="shared" si="163"/>
        <v>0</v>
      </c>
      <c r="AL111" s="292">
        <f>AL112+AL113</f>
        <v>0</v>
      </c>
      <c r="AM111" s="292"/>
      <c r="AN111" s="292"/>
      <c r="AO111" s="292">
        <f t="shared" ref="AO111:AX111" si="164">AO112+AO113</f>
        <v>0</v>
      </c>
      <c r="AP111" s="292">
        <f t="shared" si="164"/>
        <v>0</v>
      </c>
      <c r="AQ111" s="291">
        <f t="shared" si="164"/>
        <v>0</v>
      </c>
      <c r="AR111" s="291">
        <f t="shared" si="164"/>
        <v>0</v>
      </c>
      <c r="AS111" s="291">
        <f t="shared" si="164"/>
        <v>0</v>
      </c>
      <c r="AT111" s="291">
        <f t="shared" si="164"/>
        <v>0</v>
      </c>
      <c r="AU111" s="291">
        <f t="shared" si="164"/>
        <v>0</v>
      </c>
      <c r="AV111" s="292">
        <f t="shared" si="164"/>
        <v>0</v>
      </c>
      <c r="AW111" s="292">
        <f t="shared" si="164"/>
        <v>0</v>
      </c>
      <c r="AX111" s="292">
        <f t="shared" si="164"/>
        <v>0</v>
      </c>
      <c r="AY111" s="484"/>
      <c r="AZ111" s="354"/>
    </row>
    <row r="112" spans="1:52" ht="42.75" hidden="1" customHeight="1" x14ac:dyDescent="0.25">
      <c r="A112" s="480"/>
      <c r="B112" s="482"/>
      <c r="C112" s="482"/>
      <c r="D112" s="264" t="s">
        <v>2</v>
      </c>
      <c r="E112" s="302">
        <f t="shared" si="158"/>
        <v>0</v>
      </c>
      <c r="F112" s="302">
        <f t="shared" si="159"/>
        <v>0</v>
      </c>
      <c r="G112" s="302">
        <f t="shared" si="162"/>
        <v>0</v>
      </c>
      <c r="H112" s="291"/>
      <c r="I112" s="291"/>
      <c r="J112" s="291"/>
      <c r="K112" s="292"/>
      <c r="L112" s="292"/>
      <c r="M112" s="292"/>
      <c r="N112" s="291"/>
      <c r="O112" s="291"/>
      <c r="P112" s="291"/>
      <c r="Q112" s="292"/>
      <c r="R112" s="292"/>
      <c r="S112" s="292"/>
      <c r="T112" s="291"/>
      <c r="U112" s="291"/>
      <c r="V112" s="291"/>
      <c r="W112" s="292"/>
      <c r="X112" s="292"/>
      <c r="Y112" s="292"/>
      <c r="Z112" s="291"/>
      <c r="AA112" s="291"/>
      <c r="AB112" s="291"/>
      <c r="AC112" s="292"/>
      <c r="AD112" s="292"/>
      <c r="AE112" s="292"/>
      <c r="AF112" s="292"/>
      <c r="AG112" s="291"/>
      <c r="AH112" s="291"/>
      <c r="AI112" s="291"/>
      <c r="AJ112" s="291"/>
      <c r="AK112" s="291"/>
      <c r="AL112" s="292"/>
      <c r="AM112" s="292"/>
      <c r="AN112" s="292"/>
      <c r="AO112" s="292"/>
      <c r="AP112" s="292"/>
      <c r="AQ112" s="291"/>
      <c r="AR112" s="291"/>
      <c r="AS112" s="291"/>
      <c r="AT112" s="291"/>
      <c r="AU112" s="291"/>
      <c r="AV112" s="292"/>
      <c r="AW112" s="292"/>
      <c r="AX112" s="292"/>
      <c r="AY112" s="485"/>
      <c r="AZ112" s="354"/>
    </row>
    <row r="113" spans="1:52" ht="20.25" hidden="1" customHeight="1" x14ac:dyDescent="0.25">
      <c r="A113" s="480"/>
      <c r="B113" s="482"/>
      <c r="C113" s="482"/>
      <c r="D113" s="265" t="s">
        <v>43</v>
      </c>
      <c r="E113" s="302">
        <f t="shared" si="158"/>
        <v>0</v>
      </c>
      <c r="F113" s="302">
        <f t="shared" si="159"/>
        <v>0</v>
      </c>
      <c r="G113" s="302">
        <f t="shared" si="162"/>
        <v>0</v>
      </c>
      <c r="H113" s="291"/>
      <c r="I113" s="291"/>
      <c r="J113" s="291"/>
      <c r="K113" s="292"/>
      <c r="L113" s="292"/>
      <c r="M113" s="292"/>
      <c r="N113" s="291"/>
      <c r="O113" s="291"/>
      <c r="P113" s="291"/>
      <c r="Q113" s="292"/>
      <c r="R113" s="292"/>
      <c r="S113" s="292"/>
      <c r="T113" s="291"/>
      <c r="U113" s="291"/>
      <c r="V113" s="291"/>
      <c r="W113" s="292"/>
      <c r="X113" s="292"/>
      <c r="Y113" s="292"/>
      <c r="Z113" s="291"/>
      <c r="AA113" s="291"/>
      <c r="AB113" s="291"/>
      <c r="AC113" s="292"/>
      <c r="AD113" s="292"/>
      <c r="AE113" s="292"/>
      <c r="AF113" s="292"/>
      <c r="AG113" s="291"/>
      <c r="AH113" s="291"/>
      <c r="AI113" s="291"/>
      <c r="AJ113" s="291"/>
      <c r="AK113" s="291"/>
      <c r="AL113" s="292"/>
      <c r="AM113" s="292"/>
      <c r="AN113" s="292"/>
      <c r="AO113" s="292"/>
      <c r="AP113" s="292"/>
      <c r="AQ113" s="291"/>
      <c r="AR113" s="291"/>
      <c r="AS113" s="291"/>
      <c r="AT113" s="291"/>
      <c r="AU113" s="291"/>
      <c r="AV113" s="292"/>
      <c r="AW113" s="292"/>
      <c r="AX113" s="292"/>
      <c r="AY113" s="485"/>
      <c r="AZ113" s="354"/>
    </row>
    <row r="114" spans="1:52" ht="28.9" hidden="1" customHeight="1" x14ac:dyDescent="0.25">
      <c r="A114" s="479" t="s">
        <v>322</v>
      </c>
      <c r="B114" s="481" t="s">
        <v>323</v>
      </c>
      <c r="C114" s="481"/>
      <c r="D114" s="139" t="s">
        <v>41</v>
      </c>
      <c r="E114" s="302">
        <f t="shared" si="158"/>
        <v>0</v>
      </c>
      <c r="F114" s="302">
        <f t="shared" si="159"/>
        <v>0</v>
      </c>
      <c r="G114" s="302">
        <f t="shared" si="162"/>
        <v>0</v>
      </c>
      <c r="H114" s="291">
        <f t="shared" ref="H114:AK114" si="165">H115+H116</f>
        <v>0</v>
      </c>
      <c r="I114" s="291">
        <f t="shared" si="165"/>
        <v>0</v>
      </c>
      <c r="J114" s="291">
        <f t="shared" si="165"/>
        <v>0</v>
      </c>
      <c r="K114" s="292">
        <f t="shared" si="165"/>
        <v>0</v>
      </c>
      <c r="L114" s="292">
        <f t="shared" si="165"/>
        <v>0</v>
      </c>
      <c r="M114" s="292">
        <f t="shared" si="165"/>
        <v>0</v>
      </c>
      <c r="N114" s="291">
        <f t="shared" si="165"/>
        <v>0</v>
      </c>
      <c r="O114" s="291">
        <f t="shared" si="165"/>
        <v>0</v>
      </c>
      <c r="P114" s="291">
        <f t="shared" si="165"/>
        <v>0</v>
      </c>
      <c r="Q114" s="292">
        <f t="shared" si="165"/>
        <v>0</v>
      </c>
      <c r="R114" s="292">
        <f t="shared" si="165"/>
        <v>0</v>
      </c>
      <c r="S114" s="292">
        <f t="shared" si="165"/>
        <v>0</v>
      </c>
      <c r="T114" s="291">
        <f t="shared" si="165"/>
        <v>0</v>
      </c>
      <c r="U114" s="291">
        <f t="shared" si="165"/>
        <v>0</v>
      </c>
      <c r="V114" s="291">
        <f t="shared" si="165"/>
        <v>0</v>
      </c>
      <c r="W114" s="292">
        <f t="shared" si="165"/>
        <v>0</v>
      </c>
      <c r="X114" s="292">
        <f t="shared" si="165"/>
        <v>0</v>
      </c>
      <c r="Y114" s="292">
        <f t="shared" si="165"/>
        <v>0</v>
      </c>
      <c r="Z114" s="291">
        <f t="shared" si="165"/>
        <v>0</v>
      </c>
      <c r="AA114" s="291">
        <f t="shared" si="165"/>
        <v>0</v>
      </c>
      <c r="AB114" s="291">
        <f t="shared" si="165"/>
        <v>0</v>
      </c>
      <c r="AC114" s="292">
        <f t="shared" si="165"/>
        <v>0</v>
      </c>
      <c r="AD114" s="292">
        <f t="shared" si="165"/>
        <v>0</v>
      </c>
      <c r="AE114" s="292">
        <f t="shared" si="165"/>
        <v>0</v>
      </c>
      <c r="AF114" s="292">
        <f t="shared" si="165"/>
        <v>0</v>
      </c>
      <c r="AG114" s="291">
        <f t="shared" si="165"/>
        <v>0</v>
      </c>
      <c r="AH114" s="291">
        <f t="shared" si="165"/>
        <v>0</v>
      </c>
      <c r="AI114" s="291">
        <f t="shared" si="165"/>
        <v>0</v>
      </c>
      <c r="AJ114" s="291">
        <f t="shared" si="165"/>
        <v>0</v>
      </c>
      <c r="AK114" s="291">
        <f t="shared" si="165"/>
        <v>0</v>
      </c>
      <c r="AL114" s="292">
        <f>AL115+AL116</f>
        <v>0</v>
      </c>
      <c r="AM114" s="292"/>
      <c r="AN114" s="292"/>
      <c r="AO114" s="292">
        <f t="shared" ref="AO114:AX114" si="166">AO115+AO116</f>
        <v>0</v>
      </c>
      <c r="AP114" s="292">
        <f t="shared" si="166"/>
        <v>0</v>
      </c>
      <c r="AQ114" s="291">
        <f t="shared" si="166"/>
        <v>0</v>
      </c>
      <c r="AR114" s="291">
        <f t="shared" si="166"/>
        <v>0</v>
      </c>
      <c r="AS114" s="291">
        <f t="shared" si="166"/>
        <v>0</v>
      </c>
      <c r="AT114" s="291">
        <f t="shared" si="166"/>
        <v>0</v>
      </c>
      <c r="AU114" s="291">
        <f t="shared" si="166"/>
        <v>0</v>
      </c>
      <c r="AV114" s="292">
        <f t="shared" si="166"/>
        <v>0</v>
      </c>
      <c r="AW114" s="292">
        <f t="shared" si="166"/>
        <v>0</v>
      </c>
      <c r="AX114" s="292">
        <f t="shared" si="166"/>
        <v>0</v>
      </c>
      <c r="AY114" s="490"/>
      <c r="AZ114" s="384"/>
    </row>
    <row r="115" spans="1:52" ht="40.5" hidden="1" customHeight="1" x14ac:dyDescent="0.25">
      <c r="A115" s="480"/>
      <c r="B115" s="482"/>
      <c r="C115" s="482"/>
      <c r="D115" s="264" t="s">
        <v>2</v>
      </c>
      <c r="E115" s="302">
        <f t="shared" si="158"/>
        <v>0</v>
      </c>
      <c r="F115" s="302">
        <f t="shared" si="159"/>
        <v>0</v>
      </c>
      <c r="G115" s="302">
        <f t="shared" si="162"/>
        <v>0</v>
      </c>
      <c r="H115" s="291"/>
      <c r="I115" s="291"/>
      <c r="J115" s="291"/>
      <c r="K115" s="292"/>
      <c r="L115" s="292"/>
      <c r="M115" s="292"/>
      <c r="N115" s="291"/>
      <c r="O115" s="291"/>
      <c r="P115" s="291"/>
      <c r="Q115" s="292"/>
      <c r="R115" s="292"/>
      <c r="S115" s="292"/>
      <c r="T115" s="291"/>
      <c r="U115" s="291"/>
      <c r="V115" s="291"/>
      <c r="W115" s="292"/>
      <c r="X115" s="292"/>
      <c r="Y115" s="292"/>
      <c r="Z115" s="291"/>
      <c r="AA115" s="291"/>
      <c r="AB115" s="291"/>
      <c r="AC115" s="292"/>
      <c r="AD115" s="292"/>
      <c r="AE115" s="292"/>
      <c r="AF115" s="292"/>
      <c r="AG115" s="291"/>
      <c r="AH115" s="291"/>
      <c r="AI115" s="291"/>
      <c r="AJ115" s="291"/>
      <c r="AK115" s="291"/>
      <c r="AL115" s="292"/>
      <c r="AM115" s="292"/>
      <c r="AN115" s="292"/>
      <c r="AO115" s="292"/>
      <c r="AP115" s="292"/>
      <c r="AQ115" s="291"/>
      <c r="AR115" s="291"/>
      <c r="AS115" s="291"/>
      <c r="AT115" s="291"/>
      <c r="AU115" s="291"/>
      <c r="AV115" s="292"/>
      <c r="AW115" s="292"/>
      <c r="AX115" s="292"/>
      <c r="AY115" s="491"/>
      <c r="AZ115" s="384"/>
    </row>
    <row r="116" spans="1:52" ht="36" hidden="1" customHeight="1" x14ac:dyDescent="0.25">
      <c r="A116" s="480"/>
      <c r="B116" s="482"/>
      <c r="C116" s="482"/>
      <c r="D116" s="265" t="s">
        <v>43</v>
      </c>
      <c r="E116" s="302">
        <f t="shared" si="158"/>
        <v>0</v>
      </c>
      <c r="F116" s="302">
        <f t="shared" si="159"/>
        <v>0</v>
      </c>
      <c r="G116" s="302">
        <f t="shared" si="162"/>
        <v>0</v>
      </c>
      <c r="H116" s="291"/>
      <c r="I116" s="291"/>
      <c r="J116" s="291"/>
      <c r="K116" s="292"/>
      <c r="L116" s="292"/>
      <c r="M116" s="292"/>
      <c r="N116" s="291"/>
      <c r="O116" s="291"/>
      <c r="P116" s="291"/>
      <c r="Q116" s="292"/>
      <c r="R116" s="292"/>
      <c r="S116" s="292"/>
      <c r="T116" s="291"/>
      <c r="U116" s="291"/>
      <c r="V116" s="291"/>
      <c r="W116" s="292"/>
      <c r="X116" s="292"/>
      <c r="Y116" s="292"/>
      <c r="Z116" s="291"/>
      <c r="AA116" s="291"/>
      <c r="AB116" s="291"/>
      <c r="AC116" s="292"/>
      <c r="AD116" s="292"/>
      <c r="AE116" s="292"/>
      <c r="AF116" s="292"/>
      <c r="AG116" s="291"/>
      <c r="AH116" s="291"/>
      <c r="AI116" s="291"/>
      <c r="AJ116" s="291"/>
      <c r="AK116" s="291"/>
      <c r="AL116" s="292"/>
      <c r="AM116" s="292"/>
      <c r="AN116" s="292"/>
      <c r="AO116" s="292"/>
      <c r="AP116" s="292"/>
      <c r="AQ116" s="291"/>
      <c r="AR116" s="291"/>
      <c r="AS116" s="291"/>
      <c r="AT116" s="291"/>
      <c r="AU116" s="291"/>
      <c r="AV116" s="292"/>
      <c r="AW116" s="292"/>
      <c r="AX116" s="292"/>
      <c r="AY116" s="491"/>
      <c r="AZ116" s="384"/>
    </row>
    <row r="117" spans="1:52" ht="28.9" customHeight="1" x14ac:dyDescent="0.25">
      <c r="A117" s="549"/>
      <c r="B117" s="549" t="s">
        <v>268</v>
      </c>
      <c r="C117" s="549"/>
      <c r="D117" s="140" t="s">
        <v>41</v>
      </c>
      <c r="E117" s="267">
        <f>E118+E119</f>
        <v>69478.2</v>
      </c>
      <c r="F117" s="267">
        <f>F118+F119</f>
        <v>49300.446999999993</v>
      </c>
      <c r="G117" s="349">
        <f>F117/E117*100</f>
        <v>70.958152341309926</v>
      </c>
      <c r="H117" s="267">
        <f t="shared" ref="H117:I117" si="167">H118+H119</f>
        <v>0</v>
      </c>
      <c r="I117" s="267">
        <f t="shared" si="167"/>
        <v>0</v>
      </c>
      <c r="J117" s="267"/>
      <c r="K117" s="267">
        <f t="shared" ref="K117:L117" si="168">K118+K119</f>
        <v>3000</v>
      </c>
      <c r="L117" s="267">
        <f t="shared" si="168"/>
        <v>3000</v>
      </c>
      <c r="M117" s="267"/>
      <c r="N117" s="267">
        <f t="shared" ref="N117:O117" si="169">N118+N119</f>
        <v>10139.175999999999</v>
      </c>
      <c r="O117" s="267">
        <f t="shared" si="169"/>
        <v>10139.175999999999</v>
      </c>
      <c r="P117" s="267"/>
      <c r="Q117" s="267">
        <f t="shared" ref="Q117:R117" si="170">Q118+Q119</f>
        <v>8389.07</v>
      </c>
      <c r="R117" s="267">
        <f t="shared" si="170"/>
        <v>9725.476999999999</v>
      </c>
      <c r="S117" s="267"/>
      <c r="T117" s="267">
        <f t="shared" ref="T117:U117" si="171">T118+T119</f>
        <v>4889.07</v>
      </c>
      <c r="U117" s="267">
        <f t="shared" si="171"/>
        <v>3631.4760000000001</v>
      </c>
      <c r="V117" s="267"/>
      <c r="W117" s="267">
        <f t="shared" ref="W117:X117" si="172">W118+W119</f>
        <v>4389.07</v>
      </c>
      <c r="X117" s="267">
        <f t="shared" si="172"/>
        <v>8764.83</v>
      </c>
      <c r="Y117" s="267"/>
      <c r="Z117" s="267">
        <f t="shared" ref="Z117:AA117" si="173">Z118+Z119</f>
        <v>9189.07</v>
      </c>
      <c r="AA117" s="267">
        <f t="shared" si="173"/>
        <v>4931.2309999999998</v>
      </c>
      <c r="AB117" s="267"/>
      <c r="AC117" s="267">
        <f t="shared" ref="AC117:AE117" si="174">AC118+AC119</f>
        <v>4389.07</v>
      </c>
      <c r="AD117" s="267">
        <f t="shared" si="174"/>
        <v>0</v>
      </c>
      <c r="AE117" s="267">
        <f t="shared" si="174"/>
        <v>9108.2569999999996</v>
      </c>
      <c r="AF117" s="267"/>
      <c r="AG117" s="267">
        <f t="shared" ref="AG117:AJ117" si="175">AG118+AG119</f>
        <v>4389.07</v>
      </c>
      <c r="AH117" s="267">
        <f t="shared" si="175"/>
        <v>0</v>
      </c>
      <c r="AI117" s="267">
        <f t="shared" si="175"/>
        <v>0</v>
      </c>
      <c r="AJ117" s="267">
        <f t="shared" si="175"/>
        <v>0</v>
      </c>
      <c r="AK117" s="267"/>
      <c r="AL117" s="267">
        <f t="shared" ref="AL117:AO117" si="176">AL118+AL119</f>
        <v>8680.0740000000005</v>
      </c>
      <c r="AM117" s="267">
        <f t="shared" si="176"/>
        <v>0</v>
      </c>
      <c r="AN117" s="267">
        <f t="shared" si="176"/>
        <v>0</v>
      </c>
      <c r="AO117" s="267">
        <f t="shared" si="176"/>
        <v>0</v>
      </c>
      <c r="AP117" s="267"/>
      <c r="AQ117" s="267">
        <f t="shared" ref="AQ117:AW117" si="177">AQ118+AQ119</f>
        <v>7717.1299999999992</v>
      </c>
      <c r="AR117" s="267">
        <f t="shared" si="177"/>
        <v>0</v>
      </c>
      <c r="AS117" s="267">
        <f t="shared" si="177"/>
        <v>0</v>
      </c>
      <c r="AT117" s="267">
        <f t="shared" si="177"/>
        <v>0</v>
      </c>
      <c r="AU117" s="267"/>
      <c r="AV117" s="267">
        <f t="shared" si="177"/>
        <v>4307.3999999999996</v>
      </c>
      <c r="AW117" s="267">
        <f t="shared" si="177"/>
        <v>0</v>
      </c>
      <c r="AX117" s="267"/>
      <c r="AY117" s="383"/>
      <c r="AZ117" s="384"/>
    </row>
    <row r="118" spans="1:52" ht="40.5" customHeight="1" x14ac:dyDescent="0.25">
      <c r="A118" s="549"/>
      <c r="B118" s="549"/>
      <c r="C118" s="549"/>
      <c r="D118" s="268" t="s">
        <v>2</v>
      </c>
      <c r="E118" s="267">
        <f>E73+E86+E98+E102+E106</f>
        <v>53977.2</v>
      </c>
      <c r="F118" s="267">
        <f>F73+F86+F98+F102+F106</f>
        <v>37700.446999999993</v>
      </c>
      <c r="G118" s="349">
        <f>F118/E118*100</f>
        <v>69.845132759757817</v>
      </c>
      <c r="H118" s="267">
        <f>H73+H86+H98+H102+H106</f>
        <v>0</v>
      </c>
      <c r="I118" s="267">
        <f>I73+I86+I98+I102+I106</f>
        <v>0</v>
      </c>
      <c r="J118" s="267"/>
      <c r="K118" s="267">
        <f>K73+K86+K98+K102+K106</f>
        <v>0</v>
      </c>
      <c r="L118" s="267">
        <f>L73+L86+L98+L102+L106</f>
        <v>0</v>
      </c>
      <c r="M118" s="267"/>
      <c r="N118" s="267">
        <f>N73+N86+N98+N102+N106</f>
        <v>9839.1759999999995</v>
      </c>
      <c r="O118" s="267">
        <f>O73+O86+O98+O102+O106</f>
        <v>9839.1759999999995</v>
      </c>
      <c r="P118" s="267"/>
      <c r="Q118" s="267">
        <f>Q73+Q86+Q98+Q102+Q106</f>
        <v>4389.07</v>
      </c>
      <c r="R118" s="267">
        <f>R73+R86+R98+R102+R106</f>
        <v>5725.4769999999999</v>
      </c>
      <c r="S118" s="267"/>
      <c r="T118" s="267">
        <f>T73+T86+T98+T102+T106</f>
        <v>4889.07</v>
      </c>
      <c r="U118" s="267">
        <f>U73+U86+U98+U102+U106</f>
        <v>3631.4760000000001</v>
      </c>
      <c r="V118" s="267"/>
      <c r="W118" s="267">
        <f>W73+W86+W98+W102+W106</f>
        <v>4389.07</v>
      </c>
      <c r="X118" s="267">
        <f>X73+X86+X98+X102+X106</f>
        <v>4464.83</v>
      </c>
      <c r="Y118" s="267"/>
      <c r="Z118" s="267">
        <f>Z73+Z86+Z98+Z102+Z106</f>
        <v>4889.07</v>
      </c>
      <c r="AA118" s="267">
        <f>AA73+AA86+AA98+AA102+AA106</f>
        <v>4931.2309999999998</v>
      </c>
      <c r="AB118" s="267"/>
      <c r="AC118" s="267">
        <f>AC73+AC86+AC98+AC102+AC106</f>
        <v>4389.07</v>
      </c>
      <c r="AD118" s="267">
        <f>AD73+AD86+AD98+AD102+AD106</f>
        <v>0</v>
      </c>
      <c r="AE118" s="267">
        <f>AE73+AE86+AE98+AE102+AE106</f>
        <v>9108.2569999999996</v>
      </c>
      <c r="AF118" s="267"/>
      <c r="AG118" s="267">
        <f>AG73+AG86+AG98+AG102+AG106</f>
        <v>4389.07</v>
      </c>
      <c r="AH118" s="267">
        <f>AH73+AH86+AH98+AH102+AH106</f>
        <v>0</v>
      </c>
      <c r="AI118" s="267">
        <f>AI73+AI86+AI98+AI102+AI106</f>
        <v>0</v>
      </c>
      <c r="AJ118" s="267">
        <f>AJ73+AJ86+AJ98+AJ102+AJ106</f>
        <v>0</v>
      </c>
      <c r="AK118" s="267"/>
      <c r="AL118" s="267">
        <f>AL73+AL86+AL98+AL102+AL106</f>
        <v>4889.0739999999996</v>
      </c>
      <c r="AM118" s="267">
        <f>AM73+AM86+AM98+AM102+AM106</f>
        <v>0</v>
      </c>
      <c r="AN118" s="267">
        <f>AN73+AN86+AN98+AN102+AN106</f>
        <v>0</v>
      </c>
      <c r="AO118" s="267">
        <f>AO73+AO86+AO98+AO102+AO106</f>
        <v>0</v>
      </c>
      <c r="AP118" s="267"/>
      <c r="AQ118" s="267">
        <f>AQ73+AQ86+AQ98+AQ102+AQ106</f>
        <v>7717.1299999999992</v>
      </c>
      <c r="AR118" s="267">
        <f>AR73+AR86+AR98+AR102+AR106</f>
        <v>0</v>
      </c>
      <c r="AS118" s="267">
        <f>AS73+AS86+AS98+AS102+AS106</f>
        <v>0</v>
      </c>
      <c r="AT118" s="267">
        <f>AT73+AT86+AT98+AT102+AT106</f>
        <v>0</v>
      </c>
      <c r="AU118" s="267"/>
      <c r="AV118" s="267">
        <f>AV73+AV86+AV98+AV102+AV106</f>
        <v>4197.3999999999996</v>
      </c>
      <c r="AW118" s="267">
        <f>AW73+AW86+AW98+AW102+AW106</f>
        <v>0</v>
      </c>
      <c r="AX118" s="267"/>
      <c r="AY118" s="383"/>
      <c r="AZ118" s="384"/>
    </row>
    <row r="119" spans="1:52" ht="34.5" customHeight="1" x14ac:dyDescent="0.25">
      <c r="A119" s="549"/>
      <c r="B119" s="549"/>
      <c r="C119" s="549"/>
      <c r="D119" s="268" t="s">
        <v>43</v>
      </c>
      <c r="E119" s="267">
        <f>E74+E87+E107</f>
        <v>15501</v>
      </c>
      <c r="F119" s="267">
        <f>F74+F87+F107</f>
        <v>11600</v>
      </c>
      <c r="G119" s="349">
        <f>F119/E119*100</f>
        <v>74.833881685052575</v>
      </c>
      <c r="H119" s="267">
        <f>H74+H87+H107</f>
        <v>0</v>
      </c>
      <c r="I119" s="267">
        <f>I74+I87+I107</f>
        <v>0</v>
      </c>
      <c r="J119" s="267"/>
      <c r="K119" s="267">
        <f>K74+K87+K107</f>
        <v>3000</v>
      </c>
      <c r="L119" s="267">
        <f>L74+L87+L107</f>
        <v>3000</v>
      </c>
      <c r="M119" s="267"/>
      <c r="N119" s="267">
        <f>N74+N87+N107</f>
        <v>300</v>
      </c>
      <c r="O119" s="267">
        <f>O74+O87+O107</f>
        <v>300</v>
      </c>
      <c r="P119" s="267"/>
      <c r="Q119" s="267">
        <f>Q74+Q87+Q107</f>
        <v>4000</v>
      </c>
      <c r="R119" s="267">
        <f>R74+R87+R107</f>
        <v>4000</v>
      </c>
      <c r="S119" s="267"/>
      <c r="T119" s="267">
        <f>T74+T87+T107</f>
        <v>0</v>
      </c>
      <c r="U119" s="267">
        <f>U74+U87+U107</f>
        <v>0</v>
      </c>
      <c r="V119" s="267"/>
      <c r="W119" s="267">
        <f>W74+W87+W107</f>
        <v>0</v>
      </c>
      <c r="X119" s="267">
        <f>X74+X87+X107</f>
        <v>4300</v>
      </c>
      <c r="Y119" s="267"/>
      <c r="Z119" s="267">
        <f>Z74+Z87+Z107</f>
        <v>4300</v>
      </c>
      <c r="AA119" s="267">
        <f>AA74+AA87+AA107</f>
        <v>0</v>
      </c>
      <c r="AB119" s="267"/>
      <c r="AC119" s="267">
        <f>AC74+AC87+AC107</f>
        <v>0</v>
      </c>
      <c r="AD119" s="267">
        <f>AD74+AD87+AD107</f>
        <v>0</v>
      </c>
      <c r="AE119" s="267">
        <f>AE74+AE87+AE107</f>
        <v>0</v>
      </c>
      <c r="AF119" s="267"/>
      <c r="AG119" s="267">
        <f>AG74+AG87+AG107</f>
        <v>0</v>
      </c>
      <c r="AH119" s="267">
        <f>AH74+AH87+AH107</f>
        <v>0</v>
      </c>
      <c r="AI119" s="267">
        <f>AI74+AI87+AI107</f>
        <v>0</v>
      </c>
      <c r="AJ119" s="267">
        <f>AJ74+AJ87+AJ107</f>
        <v>0</v>
      </c>
      <c r="AK119" s="267"/>
      <c r="AL119" s="267">
        <f>AL74+AL87+AL107</f>
        <v>3791</v>
      </c>
      <c r="AM119" s="267">
        <f>AM74+AM87+AM107</f>
        <v>0</v>
      </c>
      <c r="AN119" s="267">
        <f>AN74+AN87+AN107</f>
        <v>0</v>
      </c>
      <c r="AO119" s="267">
        <f>AO74+AO87+AO107</f>
        <v>0</v>
      </c>
      <c r="AP119" s="267"/>
      <c r="AQ119" s="267">
        <f>AQ74+AQ87+AQ107</f>
        <v>0</v>
      </c>
      <c r="AR119" s="267">
        <f>AR74+AR87+AR107</f>
        <v>0</v>
      </c>
      <c r="AS119" s="267">
        <f>AS74+AS87+AS107</f>
        <v>0</v>
      </c>
      <c r="AT119" s="267">
        <f>AT74+AT87+AT107</f>
        <v>0</v>
      </c>
      <c r="AU119" s="267"/>
      <c r="AV119" s="267">
        <f>AV74+AV87+AV107</f>
        <v>110</v>
      </c>
      <c r="AW119" s="267">
        <f>AW74+AW87+AW107</f>
        <v>0</v>
      </c>
      <c r="AX119" s="267"/>
      <c r="AY119" s="383"/>
      <c r="AZ119" s="384"/>
    </row>
    <row r="120" spans="1:52" ht="39.75" hidden="1" customHeight="1" x14ac:dyDescent="0.2">
      <c r="A120" s="549"/>
      <c r="B120" s="549"/>
      <c r="C120" s="549"/>
      <c r="D120" s="293" t="s">
        <v>304</v>
      </c>
      <c r="E120" s="267">
        <f>E75</f>
        <v>0</v>
      </c>
      <c r="F120" s="267">
        <f>F75</f>
        <v>0</v>
      </c>
      <c r="G120" s="349"/>
      <c r="H120" s="267">
        <f t="shared" ref="H120:I120" si="178">H75</f>
        <v>0</v>
      </c>
      <c r="I120" s="267">
        <f t="shared" si="178"/>
        <v>0</v>
      </c>
      <c r="J120" s="267"/>
      <c r="K120" s="267">
        <f t="shared" ref="K120:L120" si="179">K75</f>
        <v>0</v>
      </c>
      <c r="L120" s="267">
        <f t="shared" si="179"/>
        <v>0</v>
      </c>
      <c r="M120" s="267"/>
      <c r="N120" s="267">
        <f>N75</f>
        <v>0</v>
      </c>
      <c r="O120" s="267">
        <f t="shared" ref="O120" si="180">O75</f>
        <v>0</v>
      </c>
      <c r="P120" s="267"/>
      <c r="Q120" s="267">
        <f t="shared" ref="Q120:R120" si="181">Q75</f>
        <v>0</v>
      </c>
      <c r="R120" s="267">
        <f t="shared" si="181"/>
        <v>0</v>
      </c>
      <c r="S120" s="267"/>
      <c r="T120" s="267">
        <f t="shared" ref="T120:U120" si="182">T75</f>
        <v>0</v>
      </c>
      <c r="U120" s="267">
        <f t="shared" si="182"/>
        <v>0</v>
      </c>
      <c r="V120" s="267"/>
      <c r="W120" s="267">
        <f t="shared" ref="W120:X120" si="183">W75</f>
        <v>0</v>
      </c>
      <c r="X120" s="267">
        <f t="shared" si="183"/>
        <v>0</v>
      </c>
      <c r="Y120" s="267"/>
      <c r="Z120" s="267">
        <f t="shared" ref="Z120:AA120" si="184">Z75</f>
        <v>0</v>
      </c>
      <c r="AA120" s="267">
        <f t="shared" si="184"/>
        <v>0</v>
      </c>
      <c r="AB120" s="267"/>
      <c r="AC120" s="267">
        <f t="shared" ref="AC120:AE120" si="185">AC75</f>
        <v>0</v>
      </c>
      <c r="AD120" s="267">
        <f t="shared" si="185"/>
        <v>0</v>
      </c>
      <c r="AE120" s="267">
        <f t="shared" si="185"/>
        <v>0</v>
      </c>
      <c r="AF120" s="267"/>
      <c r="AG120" s="267">
        <f t="shared" ref="AG120:AJ120" si="186">AG75</f>
        <v>0</v>
      </c>
      <c r="AH120" s="267">
        <f t="shared" si="186"/>
        <v>0</v>
      </c>
      <c r="AI120" s="267">
        <f t="shared" si="186"/>
        <v>0</v>
      </c>
      <c r="AJ120" s="267">
        <f t="shared" si="186"/>
        <v>0</v>
      </c>
      <c r="AK120" s="267"/>
      <c r="AL120" s="267">
        <f t="shared" ref="AL120:AO120" si="187">AL75</f>
        <v>0</v>
      </c>
      <c r="AM120" s="267">
        <f t="shared" si="187"/>
        <v>0</v>
      </c>
      <c r="AN120" s="267">
        <f t="shared" si="187"/>
        <v>0</v>
      </c>
      <c r="AO120" s="267">
        <f t="shared" si="187"/>
        <v>0</v>
      </c>
      <c r="AP120" s="267"/>
      <c r="AQ120" s="267">
        <f t="shared" ref="AQ120:AT120" si="188">AQ75</f>
        <v>0</v>
      </c>
      <c r="AR120" s="267">
        <f t="shared" si="188"/>
        <v>0</v>
      </c>
      <c r="AS120" s="267">
        <f t="shared" si="188"/>
        <v>0</v>
      </c>
      <c r="AT120" s="267">
        <f t="shared" si="188"/>
        <v>0</v>
      </c>
      <c r="AU120" s="267"/>
      <c r="AV120" s="267">
        <f t="shared" ref="AV120:AW120" si="189">AV75</f>
        <v>0</v>
      </c>
      <c r="AW120" s="267">
        <f t="shared" si="189"/>
        <v>0</v>
      </c>
      <c r="AX120" s="267"/>
      <c r="AY120" s="383"/>
      <c r="AZ120" s="384"/>
    </row>
    <row r="121" spans="1:52" ht="24.75" customHeight="1" x14ac:dyDescent="0.25">
      <c r="A121" s="545" t="s">
        <v>324</v>
      </c>
      <c r="B121" s="546"/>
      <c r="C121" s="546"/>
      <c r="D121" s="546"/>
      <c r="E121" s="546"/>
      <c r="F121" s="546"/>
      <c r="G121" s="546"/>
      <c r="H121" s="546"/>
      <c r="I121" s="546"/>
      <c r="J121" s="546"/>
      <c r="K121" s="546"/>
      <c r="L121" s="546"/>
      <c r="M121" s="546"/>
      <c r="N121" s="546"/>
      <c r="O121" s="546"/>
      <c r="P121" s="546"/>
      <c r="Q121" s="546"/>
      <c r="R121" s="546"/>
      <c r="S121" s="546"/>
      <c r="T121" s="546"/>
      <c r="U121" s="546"/>
      <c r="V121" s="546"/>
      <c r="W121" s="546"/>
      <c r="X121" s="546"/>
      <c r="Y121" s="546"/>
      <c r="Z121" s="546"/>
      <c r="AA121" s="546"/>
      <c r="AB121" s="546"/>
      <c r="AC121" s="546"/>
      <c r="AD121" s="546"/>
      <c r="AE121" s="546"/>
      <c r="AF121" s="546"/>
      <c r="AG121" s="546"/>
      <c r="AH121" s="546"/>
      <c r="AI121" s="546"/>
      <c r="AJ121" s="546"/>
      <c r="AK121" s="546"/>
      <c r="AL121" s="546"/>
      <c r="AM121" s="546"/>
      <c r="AN121" s="546"/>
      <c r="AO121" s="546"/>
      <c r="AP121" s="546"/>
      <c r="AQ121" s="546"/>
      <c r="AR121" s="546"/>
      <c r="AS121" s="546"/>
      <c r="AT121" s="546"/>
      <c r="AU121" s="546"/>
      <c r="AV121" s="546"/>
      <c r="AW121" s="546"/>
      <c r="AX121" s="546"/>
      <c r="AY121" s="547"/>
      <c r="AZ121" s="385"/>
    </row>
    <row r="122" spans="1:52" ht="28.9" customHeight="1" x14ac:dyDescent="0.25">
      <c r="A122" s="499" t="s">
        <v>16</v>
      </c>
      <c r="B122" s="499" t="s">
        <v>325</v>
      </c>
      <c r="C122" s="499" t="s">
        <v>327</v>
      </c>
      <c r="D122" s="138" t="s">
        <v>41</v>
      </c>
      <c r="E122" s="283">
        <f t="shared" ref="E122:AQ122" si="190">E124</f>
        <v>20</v>
      </c>
      <c r="F122" s="283">
        <f t="shared" si="190"/>
        <v>20</v>
      </c>
      <c r="G122" s="283">
        <f t="shared" si="190"/>
        <v>0</v>
      </c>
      <c r="H122" s="283">
        <f t="shared" si="190"/>
        <v>0</v>
      </c>
      <c r="I122" s="283">
        <f t="shared" si="190"/>
        <v>0</v>
      </c>
      <c r="J122" s="283">
        <f t="shared" si="190"/>
        <v>0</v>
      </c>
      <c r="K122" s="283">
        <f t="shared" si="190"/>
        <v>0</v>
      </c>
      <c r="L122" s="283">
        <f t="shared" si="190"/>
        <v>0</v>
      </c>
      <c r="M122" s="283">
        <f t="shared" si="190"/>
        <v>0</v>
      </c>
      <c r="N122" s="283">
        <f t="shared" si="190"/>
        <v>20</v>
      </c>
      <c r="O122" s="283">
        <f t="shared" si="190"/>
        <v>20</v>
      </c>
      <c r="P122" s="262">
        <f t="shared" si="190"/>
        <v>0</v>
      </c>
      <c r="Q122" s="262">
        <f t="shared" si="190"/>
        <v>0</v>
      </c>
      <c r="R122" s="262">
        <f t="shared" si="190"/>
        <v>0</v>
      </c>
      <c r="S122" s="262">
        <f t="shared" si="190"/>
        <v>0</v>
      </c>
      <c r="T122" s="262">
        <f t="shared" si="190"/>
        <v>0</v>
      </c>
      <c r="U122" s="262">
        <f t="shared" si="190"/>
        <v>0</v>
      </c>
      <c r="V122" s="262">
        <f t="shared" si="190"/>
        <v>0</v>
      </c>
      <c r="W122" s="262">
        <f t="shared" si="190"/>
        <v>0</v>
      </c>
      <c r="X122" s="262">
        <f t="shared" si="190"/>
        <v>0</v>
      </c>
      <c r="Y122" s="262">
        <f t="shared" si="190"/>
        <v>0</v>
      </c>
      <c r="Z122" s="262">
        <f t="shared" si="190"/>
        <v>0</v>
      </c>
      <c r="AA122" s="262">
        <f t="shared" si="190"/>
        <v>0</v>
      </c>
      <c r="AB122" s="262">
        <f t="shared" si="190"/>
        <v>0</v>
      </c>
      <c r="AC122" s="262">
        <f t="shared" si="190"/>
        <v>0</v>
      </c>
      <c r="AD122" s="262">
        <f t="shared" si="190"/>
        <v>0</v>
      </c>
      <c r="AE122" s="262">
        <f t="shared" si="190"/>
        <v>0</v>
      </c>
      <c r="AF122" s="262">
        <f t="shared" si="190"/>
        <v>0</v>
      </c>
      <c r="AG122" s="262">
        <f t="shared" si="190"/>
        <v>0</v>
      </c>
      <c r="AH122" s="262">
        <f t="shared" si="190"/>
        <v>0</v>
      </c>
      <c r="AI122" s="262">
        <f t="shared" si="190"/>
        <v>0</v>
      </c>
      <c r="AJ122" s="262" t="str">
        <f t="shared" si="190"/>
        <v>г</v>
      </c>
      <c r="AK122" s="262">
        <f t="shared" si="190"/>
        <v>0</v>
      </c>
      <c r="AL122" s="262">
        <f t="shared" si="190"/>
        <v>0</v>
      </c>
      <c r="AM122" s="262">
        <f t="shared" si="190"/>
        <v>0</v>
      </c>
      <c r="AN122" s="262">
        <f t="shared" si="190"/>
        <v>0</v>
      </c>
      <c r="AO122" s="262">
        <f t="shared" si="190"/>
        <v>0</v>
      </c>
      <c r="AP122" s="262">
        <f t="shared" si="190"/>
        <v>0</v>
      </c>
      <c r="AQ122" s="262">
        <f t="shared" si="190"/>
        <v>0</v>
      </c>
      <c r="AR122" s="279"/>
      <c r="AS122" s="280"/>
      <c r="AT122" s="262">
        <f t="shared" ref="AT122:AX122" si="191">AT124</f>
        <v>0</v>
      </c>
      <c r="AU122" s="262">
        <f t="shared" si="191"/>
        <v>0</v>
      </c>
      <c r="AV122" s="262">
        <f t="shared" si="191"/>
        <v>0</v>
      </c>
      <c r="AW122" s="262">
        <f t="shared" si="191"/>
        <v>0</v>
      </c>
      <c r="AX122" s="262">
        <f t="shared" si="191"/>
        <v>0</v>
      </c>
      <c r="AY122" s="383"/>
      <c r="AZ122" s="384"/>
    </row>
    <row r="123" spans="1:52" ht="37.5" customHeight="1" x14ac:dyDescent="0.25">
      <c r="A123" s="499"/>
      <c r="B123" s="499"/>
      <c r="C123" s="499"/>
      <c r="D123" s="263" t="s">
        <v>43</v>
      </c>
      <c r="E123" s="287">
        <f t="shared" ref="E123:AQ123" si="192">E125</f>
        <v>20</v>
      </c>
      <c r="F123" s="287">
        <f t="shared" si="192"/>
        <v>20</v>
      </c>
      <c r="G123" s="287">
        <f t="shared" si="192"/>
        <v>0</v>
      </c>
      <c r="H123" s="287">
        <f t="shared" si="192"/>
        <v>0</v>
      </c>
      <c r="I123" s="287">
        <f t="shared" si="192"/>
        <v>0</v>
      </c>
      <c r="J123" s="287">
        <f t="shared" si="192"/>
        <v>0</v>
      </c>
      <c r="K123" s="287">
        <f t="shared" si="192"/>
        <v>0</v>
      </c>
      <c r="L123" s="287">
        <f t="shared" si="192"/>
        <v>0</v>
      </c>
      <c r="M123" s="287">
        <f t="shared" si="192"/>
        <v>0</v>
      </c>
      <c r="N123" s="287">
        <f t="shared" si="192"/>
        <v>20</v>
      </c>
      <c r="O123" s="287">
        <f t="shared" si="192"/>
        <v>20</v>
      </c>
      <c r="P123" s="275">
        <f t="shared" si="192"/>
        <v>0</v>
      </c>
      <c r="Q123" s="275">
        <f t="shared" si="192"/>
        <v>0</v>
      </c>
      <c r="R123" s="275">
        <f t="shared" si="192"/>
        <v>0</v>
      </c>
      <c r="S123" s="275">
        <f t="shared" si="192"/>
        <v>0</v>
      </c>
      <c r="T123" s="275">
        <f t="shared" si="192"/>
        <v>0</v>
      </c>
      <c r="U123" s="275">
        <f t="shared" si="192"/>
        <v>0</v>
      </c>
      <c r="V123" s="275">
        <f t="shared" si="192"/>
        <v>0</v>
      </c>
      <c r="W123" s="275">
        <f t="shared" si="192"/>
        <v>0</v>
      </c>
      <c r="X123" s="275">
        <f t="shared" si="192"/>
        <v>0</v>
      </c>
      <c r="Y123" s="275">
        <f t="shared" si="192"/>
        <v>0</v>
      </c>
      <c r="Z123" s="275">
        <f t="shared" si="192"/>
        <v>0</v>
      </c>
      <c r="AA123" s="275">
        <f t="shared" si="192"/>
        <v>0</v>
      </c>
      <c r="AB123" s="275">
        <f t="shared" si="192"/>
        <v>0</v>
      </c>
      <c r="AC123" s="275">
        <f t="shared" si="192"/>
        <v>0</v>
      </c>
      <c r="AD123" s="275">
        <f t="shared" si="192"/>
        <v>0</v>
      </c>
      <c r="AE123" s="275">
        <f t="shared" si="192"/>
        <v>0</v>
      </c>
      <c r="AF123" s="275">
        <f t="shared" si="192"/>
        <v>0</v>
      </c>
      <c r="AG123" s="275">
        <f t="shared" si="192"/>
        <v>0</v>
      </c>
      <c r="AH123" s="275">
        <f t="shared" si="192"/>
        <v>0</v>
      </c>
      <c r="AI123" s="275">
        <f t="shared" si="192"/>
        <v>0</v>
      </c>
      <c r="AJ123" s="275">
        <f t="shared" si="192"/>
        <v>0</v>
      </c>
      <c r="AK123" s="275">
        <f t="shared" si="192"/>
        <v>0</v>
      </c>
      <c r="AL123" s="275">
        <f t="shared" si="192"/>
        <v>0</v>
      </c>
      <c r="AM123" s="275">
        <f t="shared" si="192"/>
        <v>0</v>
      </c>
      <c r="AN123" s="275">
        <f t="shared" si="192"/>
        <v>0</v>
      </c>
      <c r="AO123" s="275">
        <f t="shared" si="192"/>
        <v>0</v>
      </c>
      <c r="AP123" s="275">
        <f t="shared" si="192"/>
        <v>0</v>
      </c>
      <c r="AQ123" s="275">
        <f t="shared" si="192"/>
        <v>0</v>
      </c>
      <c r="AR123" s="281"/>
      <c r="AS123" s="282"/>
      <c r="AT123" s="275">
        <f t="shared" ref="AT123:AX123" si="193">AT125</f>
        <v>0</v>
      </c>
      <c r="AU123" s="275">
        <f t="shared" si="193"/>
        <v>0</v>
      </c>
      <c r="AV123" s="275">
        <f t="shared" si="193"/>
        <v>0</v>
      </c>
      <c r="AW123" s="275">
        <f t="shared" si="193"/>
        <v>0</v>
      </c>
      <c r="AX123" s="275">
        <f t="shared" si="193"/>
        <v>0</v>
      </c>
      <c r="AY123" s="383"/>
      <c r="AZ123" s="384"/>
    </row>
    <row r="124" spans="1:52" ht="96.75" customHeight="1" x14ac:dyDescent="0.25">
      <c r="A124" s="481" t="s">
        <v>16</v>
      </c>
      <c r="B124" s="548" t="s">
        <v>333</v>
      </c>
      <c r="C124" s="483"/>
      <c r="D124" s="139" t="s">
        <v>41</v>
      </c>
      <c r="E124" s="302">
        <f t="shared" ref="E124:Y124" si="194">E125</f>
        <v>20</v>
      </c>
      <c r="F124" s="302">
        <f t="shared" si="194"/>
        <v>20</v>
      </c>
      <c r="G124" s="302">
        <f t="shared" si="194"/>
        <v>0</v>
      </c>
      <c r="H124" s="291">
        <f t="shared" si="194"/>
        <v>0</v>
      </c>
      <c r="I124" s="291">
        <f t="shared" si="194"/>
        <v>0</v>
      </c>
      <c r="J124" s="291">
        <f t="shared" si="194"/>
        <v>0</v>
      </c>
      <c r="K124" s="292">
        <f t="shared" si="194"/>
        <v>0</v>
      </c>
      <c r="L124" s="292">
        <f t="shared" si="194"/>
        <v>0</v>
      </c>
      <c r="M124" s="292">
        <f t="shared" si="194"/>
        <v>0</v>
      </c>
      <c r="N124" s="291">
        <f t="shared" si="194"/>
        <v>20</v>
      </c>
      <c r="O124" s="291">
        <f t="shared" si="194"/>
        <v>20</v>
      </c>
      <c r="P124" s="184">
        <f t="shared" si="194"/>
        <v>0</v>
      </c>
      <c r="Q124" s="182">
        <f t="shared" si="194"/>
        <v>0</v>
      </c>
      <c r="R124" s="182">
        <f t="shared" si="194"/>
        <v>0</v>
      </c>
      <c r="S124" s="182">
        <f t="shared" si="194"/>
        <v>0</v>
      </c>
      <c r="T124" s="184">
        <f t="shared" si="194"/>
        <v>0</v>
      </c>
      <c r="U124" s="184">
        <f t="shared" si="194"/>
        <v>0</v>
      </c>
      <c r="V124" s="184">
        <f t="shared" si="194"/>
        <v>0</v>
      </c>
      <c r="W124" s="182">
        <f t="shared" si="194"/>
        <v>0</v>
      </c>
      <c r="X124" s="182">
        <f t="shared" si="194"/>
        <v>0</v>
      </c>
      <c r="Y124" s="182">
        <f t="shared" si="194"/>
        <v>0</v>
      </c>
      <c r="Z124" s="184">
        <f>Z125</f>
        <v>0</v>
      </c>
      <c r="AA124" s="184">
        <f>AA125</f>
        <v>0</v>
      </c>
      <c r="AB124" s="184">
        <f>AB125</f>
        <v>0</v>
      </c>
      <c r="AC124" s="182">
        <f>AC125</f>
        <v>0</v>
      </c>
      <c r="AD124" s="273"/>
      <c r="AE124" s="182">
        <f>AE125</f>
        <v>0</v>
      </c>
      <c r="AF124" s="182">
        <f>AF125</f>
        <v>0</v>
      </c>
      <c r="AG124" s="184">
        <f>AG125</f>
        <v>0</v>
      </c>
      <c r="AH124" s="271"/>
      <c r="AI124" s="277"/>
      <c r="AJ124" s="184" t="s">
        <v>329</v>
      </c>
      <c r="AK124" s="184">
        <f>AK125</f>
        <v>0</v>
      </c>
      <c r="AL124" s="182">
        <f>AL125</f>
        <v>0</v>
      </c>
      <c r="AM124" s="273"/>
      <c r="AN124" s="278"/>
      <c r="AO124" s="182">
        <f>AO125</f>
        <v>0</v>
      </c>
      <c r="AP124" s="182">
        <f>AP125</f>
        <v>0</v>
      </c>
      <c r="AQ124" s="184">
        <f>AQ125</f>
        <v>0</v>
      </c>
      <c r="AR124" s="270"/>
      <c r="AS124" s="272"/>
      <c r="AT124" s="184">
        <f>AT125</f>
        <v>0</v>
      </c>
      <c r="AU124" s="184">
        <f>AU125</f>
        <v>0</v>
      </c>
      <c r="AV124" s="182">
        <f>AV125</f>
        <v>0</v>
      </c>
      <c r="AW124" s="182">
        <f>AW125</f>
        <v>0</v>
      </c>
      <c r="AX124" s="182">
        <f>AX125</f>
        <v>0</v>
      </c>
      <c r="AY124" s="383"/>
      <c r="AZ124" s="384"/>
    </row>
    <row r="125" spans="1:52" ht="97.5" customHeight="1" x14ac:dyDescent="0.25">
      <c r="A125" s="498"/>
      <c r="B125" s="548"/>
      <c r="C125" s="483"/>
      <c r="D125" s="264" t="s">
        <v>43</v>
      </c>
      <c r="E125" s="302">
        <f>H125+K125+N125+Q125+T125+W125+Z125+AC125+AG125+AL125+AQ125+AV125</f>
        <v>20</v>
      </c>
      <c r="F125" s="302">
        <f>I125+L125+O125+R125+U125+X125+AA125+AE125+AJ125+AO125+AT125+AW125</f>
        <v>20</v>
      </c>
      <c r="G125" s="302">
        <f>J125+M125+P125+S125+V125+Y125+AB125+AF125+AK125+AP125+AU125+AX125</f>
        <v>0</v>
      </c>
      <c r="H125" s="291"/>
      <c r="I125" s="291"/>
      <c r="J125" s="291"/>
      <c r="K125" s="292"/>
      <c r="L125" s="292"/>
      <c r="M125" s="292"/>
      <c r="N125" s="291">
        <v>20</v>
      </c>
      <c r="O125" s="291">
        <v>20</v>
      </c>
      <c r="P125" s="184"/>
      <c r="Q125" s="182"/>
      <c r="R125" s="182"/>
      <c r="S125" s="182"/>
      <c r="T125" s="184"/>
      <c r="U125" s="184"/>
      <c r="V125" s="184"/>
      <c r="W125" s="182"/>
      <c r="X125" s="182"/>
      <c r="Y125" s="182"/>
      <c r="Z125" s="184"/>
      <c r="AA125" s="184"/>
      <c r="AB125" s="184"/>
      <c r="AC125" s="182"/>
      <c r="AD125" s="182"/>
      <c r="AE125" s="182"/>
      <c r="AF125" s="182"/>
      <c r="AG125" s="184"/>
      <c r="AH125" s="184"/>
      <c r="AI125" s="184"/>
      <c r="AJ125" s="184"/>
      <c r="AK125" s="184"/>
      <c r="AL125" s="182"/>
      <c r="AM125" s="182"/>
      <c r="AN125" s="182"/>
      <c r="AO125" s="182"/>
      <c r="AP125" s="182"/>
      <c r="AQ125" s="184"/>
      <c r="AR125" s="184"/>
      <c r="AS125" s="184"/>
      <c r="AT125" s="184"/>
      <c r="AU125" s="184"/>
      <c r="AV125" s="182"/>
      <c r="AW125" s="182"/>
      <c r="AX125" s="182"/>
      <c r="AY125" s="383"/>
      <c r="AZ125" s="384"/>
    </row>
    <row r="126" spans="1:52" ht="22.5" customHeight="1" x14ac:dyDescent="0.25">
      <c r="A126" s="530"/>
      <c r="B126" s="549" t="s">
        <v>328</v>
      </c>
      <c r="C126" s="530"/>
      <c r="D126" s="140" t="s">
        <v>41</v>
      </c>
      <c r="E126" s="267">
        <f>E122</f>
        <v>20</v>
      </c>
      <c r="F126" s="267">
        <f>F122</f>
        <v>20</v>
      </c>
      <c r="G126" s="267"/>
      <c r="H126" s="267">
        <f>H122</f>
        <v>0</v>
      </c>
      <c r="I126" s="267">
        <f>I122</f>
        <v>0</v>
      </c>
      <c r="J126" s="267"/>
      <c r="K126" s="267">
        <f>K122</f>
        <v>0</v>
      </c>
      <c r="L126" s="267">
        <f>L122</f>
        <v>0</v>
      </c>
      <c r="M126" s="267"/>
      <c r="N126" s="267">
        <f>N122</f>
        <v>20</v>
      </c>
      <c r="O126" s="267">
        <f>O122</f>
        <v>20</v>
      </c>
      <c r="P126" s="266"/>
      <c r="Q126" s="266">
        <f>Q122</f>
        <v>0</v>
      </c>
      <c r="R126" s="266">
        <f>R122</f>
        <v>0</v>
      </c>
      <c r="S126" s="266"/>
      <c r="T126" s="266">
        <f>T122</f>
        <v>0</v>
      </c>
      <c r="U126" s="266">
        <f>U122</f>
        <v>0</v>
      </c>
      <c r="V126" s="266"/>
      <c r="W126" s="266">
        <f>W122</f>
        <v>0</v>
      </c>
      <c r="X126" s="266">
        <f>X122</f>
        <v>0</v>
      </c>
      <c r="Y126" s="266"/>
      <c r="Z126" s="266">
        <f t="shared" ref="Z126:AA126" si="195">Z122</f>
        <v>0</v>
      </c>
      <c r="AA126" s="266">
        <f t="shared" si="195"/>
        <v>0</v>
      </c>
      <c r="AB126" s="266"/>
      <c r="AC126" s="266">
        <f t="shared" ref="AC126:AE126" si="196">AC122</f>
        <v>0</v>
      </c>
      <c r="AD126" s="266">
        <f t="shared" si="196"/>
        <v>0</v>
      </c>
      <c r="AE126" s="266">
        <f t="shared" si="196"/>
        <v>0</v>
      </c>
      <c r="AF126" s="266"/>
      <c r="AG126" s="266">
        <f t="shared" ref="AG126:AJ126" si="197">AG122</f>
        <v>0</v>
      </c>
      <c r="AH126" s="266">
        <f t="shared" si="197"/>
        <v>0</v>
      </c>
      <c r="AI126" s="266">
        <f t="shared" si="197"/>
        <v>0</v>
      </c>
      <c r="AJ126" s="266" t="str">
        <f t="shared" si="197"/>
        <v>г</v>
      </c>
      <c r="AK126" s="266"/>
      <c r="AL126" s="266">
        <f t="shared" ref="AL126:AO126" si="198">AL122</f>
        <v>0</v>
      </c>
      <c r="AM126" s="266">
        <f t="shared" si="198"/>
        <v>0</v>
      </c>
      <c r="AN126" s="266">
        <f t="shared" si="198"/>
        <v>0</v>
      </c>
      <c r="AO126" s="266">
        <f t="shared" si="198"/>
        <v>0</v>
      </c>
      <c r="AP126" s="266"/>
      <c r="AQ126" s="266">
        <f t="shared" ref="AQ126:AT126" si="199">AQ122</f>
        <v>0</v>
      </c>
      <c r="AR126" s="266">
        <f t="shared" si="199"/>
        <v>0</v>
      </c>
      <c r="AS126" s="266">
        <f t="shared" si="199"/>
        <v>0</v>
      </c>
      <c r="AT126" s="266">
        <f t="shared" si="199"/>
        <v>0</v>
      </c>
      <c r="AU126" s="266"/>
      <c r="AV126" s="266">
        <f>AV122</f>
        <v>0</v>
      </c>
      <c r="AW126" s="266">
        <f>AW122</f>
        <v>0</v>
      </c>
      <c r="AX126" s="266"/>
      <c r="AY126" s="383"/>
      <c r="AZ126" s="384"/>
    </row>
    <row r="127" spans="1:52" ht="28.9" customHeight="1" x14ac:dyDescent="0.25">
      <c r="A127" s="550"/>
      <c r="B127" s="549"/>
      <c r="C127" s="550"/>
      <c r="D127" s="268" t="s">
        <v>43</v>
      </c>
      <c r="E127" s="267">
        <f>E123</f>
        <v>20</v>
      </c>
      <c r="F127" s="267">
        <f>F123</f>
        <v>20</v>
      </c>
      <c r="G127" s="267"/>
      <c r="H127" s="267">
        <f>H123</f>
        <v>0</v>
      </c>
      <c r="I127" s="267">
        <f>I123</f>
        <v>0</v>
      </c>
      <c r="J127" s="267"/>
      <c r="K127" s="267">
        <f>K123</f>
        <v>0</v>
      </c>
      <c r="L127" s="267">
        <f>L123</f>
        <v>0</v>
      </c>
      <c r="M127" s="267"/>
      <c r="N127" s="267">
        <f>N123</f>
        <v>20</v>
      </c>
      <c r="O127" s="267">
        <f>O123</f>
        <v>20</v>
      </c>
      <c r="P127" s="266"/>
      <c r="Q127" s="266">
        <f>Q123</f>
        <v>0</v>
      </c>
      <c r="R127" s="266">
        <f>R123</f>
        <v>0</v>
      </c>
      <c r="S127" s="266"/>
      <c r="T127" s="266">
        <f>T123</f>
        <v>0</v>
      </c>
      <c r="U127" s="266">
        <f>U123</f>
        <v>0</v>
      </c>
      <c r="V127" s="266"/>
      <c r="W127" s="266">
        <f>W123</f>
        <v>0</v>
      </c>
      <c r="X127" s="266">
        <f>X123</f>
        <v>0</v>
      </c>
      <c r="Y127" s="266"/>
      <c r="Z127" s="266">
        <f t="shared" ref="Z127:AA127" si="200">Z123</f>
        <v>0</v>
      </c>
      <c r="AA127" s="266">
        <f t="shared" si="200"/>
        <v>0</v>
      </c>
      <c r="AB127" s="266"/>
      <c r="AC127" s="266">
        <f t="shared" ref="AC127:AE127" si="201">AC123</f>
        <v>0</v>
      </c>
      <c r="AD127" s="266">
        <f t="shared" si="201"/>
        <v>0</v>
      </c>
      <c r="AE127" s="266">
        <f t="shared" si="201"/>
        <v>0</v>
      </c>
      <c r="AF127" s="266"/>
      <c r="AG127" s="266">
        <f t="shared" ref="AG127:AJ127" si="202">AG123</f>
        <v>0</v>
      </c>
      <c r="AH127" s="266">
        <f t="shared" si="202"/>
        <v>0</v>
      </c>
      <c r="AI127" s="266">
        <f t="shared" si="202"/>
        <v>0</v>
      </c>
      <c r="AJ127" s="266">
        <f t="shared" si="202"/>
        <v>0</v>
      </c>
      <c r="AK127" s="266"/>
      <c r="AL127" s="266">
        <f t="shared" ref="AL127:AO127" si="203">AL123</f>
        <v>0</v>
      </c>
      <c r="AM127" s="266">
        <f t="shared" si="203"/>
        <v>0</v>
      </c>
      <c r="AN127" s="266">
        <f t="shared" si="203"/>
        <v>0</v>
      </c>
      <c r="AO127" s="266">
        <f t="shared" si="203"/>
        <v>0</v>
      </c>
      <c r="AP127" s="266"/>
      <c r="AQ127" s="266">
        <f t="shared" ref="AQ127:AT127" si="204">AQ123</f>
        <v>0</v>
      </c>
      <c r="AR127" s="266">
        <f t="shared" si="204"/>
        <v>0</v>
      </c>
      <c r="AS127" s="266">
        <f t="shared" si="204"/>
        <v>0</v>
      </c>
      <c r="AT127" s="266">
        <f t="shared" si="204"/>
        <v>0</v>
      </c>
      <c r="AU127" s="266"/>
      <c r="AV127" s="266">
        <f>AV123</f>
        <v>0</v>
      </c>
      <c r="AW127" s="266">
        <f>AW123</f>
        <v>0</v>
      </c>
      <c r="AX127" s="266"/>
      <c r="AY127" s="383"/>
      <c r="AZ127" s="384"/>
    </row>
    <row r="128" spans="1:52" ht="19.5" customHeight="1" x14ac:dyDescent="0.25">
      <c r="A128" s="542" t="s">
        <v>260</v>
      </c>
      <c r="B128" s="543"/>
      <c r="C128" s="543"/>
      <c r="D128" s="543"/>
      <c r="E128" s="543"/>
      <c r="F128" s="543"/>
      <c r="G128" s="543"/>
      <c r="H128" s="543"/>
      <c r="I128" s="543"/>
      <c r="J128" s="543"/>
      <c r="K128" s="543"/>
      <c r="L128" s="543"/>
      <c r="M128" s="543"/>
      <c r="N128" s="543"/>
      <c r="O128" s="543"/>
      <c r="P128" s="543"/>
      <c r="Q128" s="543"/>
      <c r="R128" s="543"/>
      <c r="S128" s="543"/>
      <c r="T128" s="543"/>
      <c r="U128" s="543"/>
      <c r="V128" s="543"/>
      <c r="W128" s="543"/>
      <c r="X128" s="543"/>
      <c r="Y128" s="543"/>
      <c r="Z128" s="543"/>
      <c r="AA128" s="543"/>
      <c r="AB128" s="543"/>
      <c r="AC128" s="543"/>
      <c r="AD128" s="543"/>
      <c r="AE128" s="543"/>
      <c r="AF128" s="543"/>
      <c r="AG128" s="543"/>
      <c r="AH128" s="543"/>
      <c r="AI128" s="543"/>
      <c r="AJ128" s="543"/>
      <c r="AK128" s="543"/>
      <c r="AL128" s="543"/>
      <c r="AM128" s="543"/>
      <c r="AN128" s="543"/>
      <c r="AO128" s="543"/>
      <c r="AP128" s="543"/>
      <c r="AQ128" s="543"/>
      <c r="AR128" s="543"/>
      <c r="AS128" s="543"/>
      <c r="AT128" s="543"/>
      <c r="AU128" s="543"/>
      <c r="AV128" s="543"/>
      <c r="AW128" s="543"/>
      <c r="AX128" s="543"/>
      <c r="AY128" s="543"/>
      <c r="AZ128" s="544"/>
    </row>
    <row r="129" spans="1:52" ht="15" customHeight="1" x14ac:dyDescent="0.25">
      <c r="A129" s="554" t="s">
        <v>330</v>
      </c>
      <c r="B129" s="555"/>
      <c r="C129" s="556"/>
      <c r="D129" s="139" t="s">
        <v>41</v>
      </c>
      <c r="E129" s="327">
        <f>E130+E131</f>
        <v>74066.100000000006</v>
      </c>
      <c r="F129" s="327">
        <f>F130+F131</f>
        <v>49769.23122999999</v>
      </c>
      <c r="G129" s="327"/>
      <c r="H129" s="298">
        <f>H130+H131</f>
        <v>0</v>
      </c>
      <c r="I129" s="298">
        <f>I130+I131</f>
        <v>0</v>
      </c>
      <c r="J129" s="298"/>
      <c r="K129" s="292">
        <f>K130+K131</f>
        <v>3000</v>
      </c>
      <c r="L129" s="292">
        <f>L130+L131</f>
        <v>3000</v>
      </c>
      <c r="M129" s="292"/>
      <c r="N129" s="298">
        <f>N130+N131</f>
        <v>10369.811169999999</v>
      </c>
      <c r="O129" s="298">
        <f>O130+O131</f>
        <v>10369.811169999999</v>
      </c>
      <c r="P129" s="298"/>
      <c r="Q129" s="292">
        <f>Q130+Q131</f>
        <v>8389.07</v>
      </c>
      <c r="R129" s="292">
        <f>R130+R131</f>
        <v>9725.476999999999</v>
      </c>
      <c r="S129" s="292"/>
      <c r="T129" s="298">
        <f>T130+T131</f>
        <v>5042.9699999999993</v>
      </c>
      <c r="U129" s="298">
        <f>U130+U131</f>
        <v>3869.6250600000003</v>
      </c>
      <c r="V129" s="298"/>
      <c r="W129" s="292">
        <f>W130+W131</f>
        <v>4389.07</v>
      </c>
      <c r="X129" s="292">
        <f>X130+X131</f>
        <v>8764.83</v>
      </c>
      <c r="Y129" s="292"/>
      <c r="Z129" s="298">
        <f t="shared" ref="Z129:AA129" si="205">Z130+Z131</f>
        <v>9189.07</v>
      </c>
      <c r="AA129" s="298">
        <f t="shared" si="205"/>
        <v>4931.2309999999998</v>
      </c>
      <c r="AB129" s="298"/>
      <c r="AC129" s="292">
        <f t="shared" ref="AC129:AE129" si="206">AC130+AC131</f>
        <v>4389.07</v>
      </c>
      <c r="AD129" s="292" t="e">
        <f t="shared" si="206"/>
        <v>#REF!</v>
      </c>
      <c r="AE129" s="292">
        <f t="shared" si="206"/>
        <v>9108.2569999999996</v>
      </c>
      <c r="AF129" s="292"/>
      <c r="AG129" s="298">
        <f t="shared" ref="AG129:AJ129" si="207">AG130+AG131</f>
        <v>6726.5186100000001</v>
      </c>
      <c r="AH129" s="298" t="e">
        <f t="shared" si="207"/>
        <v>#REF!</v>
      </c>
      <c r="AI129" s="298" t="e">
        <f t="shared" si="207"/>
        <v>#REF!</v>
      </c>
      <c r="AJ129" s="298">
        <f t="shared" si="207"/>
        <v>0</v>
      </c>
      <c r="AK129" s="298"/>
      <c r="AL129" s="292">
        <f t="shared" ref="AL129:AO129" si="208">AL130+AL131</f>
        <v>9055.9739999999983</v>
      </c>
      <c r="AM129" s="292" t="e">
        <f t="shared" si="208"/>
        <v>#REF!</v>
      </c>
      <c r="AN129" s="292" t="e">
        <f t="shared" si="208"/>
        <v>#REF!</v>
      </c>
      <c r="AO129" s="292">
        <f t="shared" si="208"/>
        <v>0</v>
      </c>
      <c r="AP129" s="292"/>
      <c r="AQ129" s="298">
        <f t="shared" ref="AQ129:AT129" si="209">AQ130+AQ131</f>
        <v>8710.2522200000003</v>
      </c>
      <c r="AR129" s="298">
        <f t="shared" si="209"/>
        <v>0</v>
      </c>
      <c r="AS129" s="298">
        <f t="shared" si="209"/>
        <v>0</v>
      </c>
      <c r="AT129" s="298">
        <f t="shared" si="209"/>
        <v>0</v>
      </c>
      <c r="AU129" s="298"/>
      <c r="AV129" s="292">
        <f>AV130+AV131</f>
        <v>4804.2939999999999</v>
      </c>
      <c r="AW129" s="292">
        <f>AW130+AW131</f>
        <v>0</v>
      </c>
      <c r="AX129" s="292"/>
      <c r="AY129" s="490"/>
      <c r="AZ129" s="384"/>
    </row>
    <row r="130" spans="1:52" ht="39" customHeight="1" x14ac:dyDescent="0.25">
      <c r="A130" s="557"/>
      <c r="B130" s="558"/>
      <c r="C130" s="559"/>
      <c r="D130" s="264" t="s">
        <v>2</v>
      </c>
      <c r="E130" s="302">
        <f>E69+E118</f>
        <v>56074.6</v>
      </c>
      <c r="F130" s="302">
        <f>F69+F118</f>
        <v>37700.446999999993</v>
      </c>
      <c r="G130" s="302"/>
      <c r="H130" s="291">
        <f>H69+H118</f>
        <v>0</v>
      </c>
      <c r="I130" s="291">
        <f>I69+I118</f>
        <v>0</v>
      </c>
      <c r="J130" s="291"/>
      <c r="K130" s="292">
        <f>K69+K118</f>
        <v>0</v>
      </c>
      <c r="L130" s="292">
        <f>L69+L118</f>
        <v>0</v>
      </c>
      <c r="M130" s="292"/>
      <c r="N130" s="291">
        <f>N69+N118</f>
        <v>9839.1759999999995</v>
      </c>
      <c r="O130" s="291">
        <f>O69+O118</f>
        <v>9839.1759999999995</v>
      </c>
      <c r="P130" s="291"/>
      <c r="Q130" s="292">
        <f>Q69+Q118</f>
        <v>4389.07</v>
      </c>
      <c r="R130" s="292">
        <f>R69+R118</f>
        <v>5725.4769999999999</v>
      </c>
      <c r="S130" s="292"/>
      <c r="T130" s="291">
        <f>T69+T118</f>
        <v>4889.07</v>
      </c>
      <c r="U130" s="291">
        <f>U69+U118</f>
        <v>3631.4760000000001</v>
      </c>
      <c r="V130" s="291"/>
      <c r="W130" s="292">
        <f>W69+W118</f>
        <v>4389.07</v>
      </c>
      <c r="X130" s="292">
        <f>X69+X118</f>
        <v>4464.83</v>
      </c>
      <c r="Y130" s="292"/>
      <c r="Z130" s="291">
        <f>Z69+Z118</f>
        <v>4889.07</v>
      </c>
      <c r="AA130" s="291">
        <f>AA69+AA118</f>
        <v>4931.2309999999998</v>
      </c>
      <c r="AB130" s="291"/>
      <c r="AC130" s="292">
        <f>AC69+AC118</f>
        <v>4389.07</v>
      </c>
      <c r="AD130" s="292" t="e">
        <f>AD69+AD118</f>
        <v>#REF!</v>
      </c>
      <c r="AE130" s="292">
        <f>AE69+AE118</f>
        <v>9108.2569999999996</v>
      </c>
      <c r="AF130" s="292"/>
      <c r="AG130" s="291">
        <f>AG69+AG118</f>
        <v>5815.37</v>
      </c>
      <c r="AH130" s="291" t="e">
        <f>AH69+AH118</f>
        <v>#REF!</v>
      </c>
      <c r="AI130" s="291" t="e">
        <f>AI69+AI118</f>
        <v>#REF!</v>
      </c>
      <c r="AJ130" s="291">
        <f>AJ69+AJ118</f>
        <v>0</v>
      </c>
      <c r="AK130" s="291"/>
      <c r="AL130" s="292">
        <f>AL69+AL118</f>
        <v>4889.0739999999996</v>
      </c>
      <c r="AM130" s="292" t="e">
        <f>AM69+AM118</f>
        <v>#REF!</v>
      </c>
      <c r="AN130" s="292" t="e">
        <f>AN69+AN118</f>
        <v>#REF!</v>
      </c>
      <c r="AO130" s="292">
        <f>AO69+AO118</f>
        <v>0</v>
      </c>
      <c r="AP130" s="292"/>
      <c r="AQ130" s="291">
        <f>AQ69+AQ118</f>
        <v>8388.23</v>
      </c>
      <c r="AR130" s="291">
        <f>AR69+AR118</f>
        <v>0</v>
      </c>
      <c r="AS130" s="291">
        <f>AS69+AS118</f>
        <v>0</v>
      </c>
      <c r="AT130" s="291">
        <f>AT69+AT118</f>
        <v>0</v>
      </c>
      <c r="AU130" s="291"/>
      <c r="AV130" s="292">
        <f>AV69+AV118</f>
        <v>4197.3999999999996</v>
      </c>
      <c r="AW130" s="292">
        <f>AW69+AW118</f>
        <v>0</v>
      </c>
      <c r="AX130" s="292"/>
      <c r="AY130" s="491"/>
      <c r="AZ130" s="384"/>
    </row>
    <row r="131" spans="1:52" ht="31.5" customHeight="1" x14ac:dyDescent="0.25">
      <c r="A131" s="557"/>
      <c r="B131" s="558"/>
      <c r="C131" s="559"/>
      <c r="D131" s="265" t="s">
        <v>43</v>
      </c>
      <c r="E131" s="302">
        <f>E70+E87+E107</f>
        <v>17991.5</v>
      </c>
      <c r="F131" s="302">
        <f>F70+F87+F107</f>
        <v>12068.784229999999</v>
      </c>
      <c r="G131" s="302"/>
      <c r="H131" s="291">
        <f>H70+H87+H107</f>
        <v>0</v>
      </c>
      <c r="I131" s="291">
        <f>I70+I87+I107</f>
        <v>0</v>
      </c>
      <c r="J131" s="291"/>
      <c r="K131" s="292">
        <f>K70+K87+K107</f>
        <v>3000</v>
      </c>
      <c r="L131" s="292">
        <f>L70+L87+L107</f>
        <v>3000</v>
      </c>
      <c r="M131" s="292"/>
      <c r="N131" s="291">
        <f>N70+N87+N107</f>
        <v>530.63517000000002</v>
      </c>
      <c r="O131" s="291">
        <f>O70+O87+O107</f>
        <v>530.63517000000002</v>
      </c>
      <c r="P131" s="291"/>
      <c r="Q131" s="292">
        <f>Q70+Q87+Q107</f>
        <v>4000</v>
      </c>
      <c r="R131" s="292">
        <f>R70+R87+R107</f>
        <v>4000</v>
      </c>
      <c r="S131" s="292"/>
      <c r="T131" s="291">
        <f>T70+T87+T107</f>
        <v>153.9</v>
      </c>
      <c r="U131" s="291">
        <f>U70+U87+U107</f>
        <v>238.14906000000002</v>
      </c>
      <c r="V131" s="291"/>
      <c r="W131" s="292">
        <f>W70+W87+W107</f>
        <v>0</v>
      </c>
      <c r="X131" s="292">
        <f>X70+X87+X107</f>
        <v>4300</v>
      </c>
      <c r="Y131" s="292"/>
      <c r="Z131" s="291">
        <f>Z70+Z87+Z107</f>
        <v>4300</v>
      </c>
      <c r="AA131" s="291">
        <f>AA70+AA87+AA107</f>
        <v>0</v>
      </c>
      <c r="AB131" s="291"/>
      <c r="AC131" s="292">
        <f>AC70+AC87+AC107</f>
        <v>0</v>
      </c>
      <c r="AD131" s="292" t="e">
        <f>AD70+AD87+AD107</f>
        <v>#REF!</v>
      </c>
      <c r="AE131" s="292">
        <f>AE70+AE87+AE107</f>
        <v>0</v>
      </c>
      <c r="AF131" s="292"/>
      <c r="AG131" s="291">
        <f>AG70+AG87+AG107</f>
        <v>911.14860999999996</v>
      </c>
      <c r="AH131" s="291" t="e">
        <f>AH70+AH87+AH107</f>
        <v>#REF!</v>
      </c>
      <c r="AI131" s="291" t="e">
        <f>AI70+AI87+AI107</f>
        <v>#REF!</v>
      </c>
      <c r="AJ131" s="291">
        <f>AJ70+AJ87+AJ107</f>
        <v>0</v>
      </c>
      <c r="AK131" s="291"/>
      <c r="AL131" s="292">
        <f>AL70+AL87+AL107+AL74</f>
        <v>4166.8999999999996</v>
      </c>
      <c r="AM131" s="292" t="e">
        <f>AM70+AM87+AM107</f>
        <v>#REF!</v>
      </c>
      <c r="AN131" s="292" t="e">
        <f>AN70+AN87+AN107</f>
        <v>#REF!</v>
      </c>
      <c r="AO131" s="292">
        <f>AO70+AO87+AO107+AO74</f>
        <v>0</v>
      </c>
      <c r="AP131" s="292"/>
      <c r="AQ131" s="291">
        <f>AQ70+AQ87+AQ107+AQ74</f>
        <v>322.02222</v>
      </c>
      <c r="AR131" s="291">
        <f>AR70+AR87+AR107</f>
        <v>0</v>
      </c>
      <c r="AS131" s="291">
        <f>AS70+AS87+AS107</f>
        <v>0</v>
      </c>
      <c r="AT131" s="291">
        <f>AT70+AT87+AT107+AT74</f>
        <v>0</v>
      </c>
      <c r="AU131" s="291"/>
      <c r="AV131" s="292">
        <f>AV70+AV87+AV107+AV74</f>
        <v>606.89400000000001</v>
      </c>
      <c r="AW131" s="292">
        <f>AW70+AW87+AW107+AW74</f>
        <v>0</v>
      </c>
      <c r="AX131" s="292"/>
      <c r="AY131" s="491"/>
      <c r="AZ131" s="384"/>
    </row>
    <row r="132" spans="1:52" ht="21" customHeight="1" x14ac:dyDescent="0.25">
      <c r="A132" s="560" t="s">
        <v>331</v>
      </c>
      <c r="B132" s="561"/>
      <c r="C132" s="562"/>
      <c r="D132" s="179" t="s">
        <v>41</v>
      </c>
      <c r="E132" s="327">
        <f>E133</f>
        <v>20</v>
      </c>
      <c r="F132" s="327">
        <f>F133</f>
        <v>20</v>
      </c>
      <c r="G132" s="327"/>
      <c r="H132" s="298">
        <f>H133</f>
        <v>0</v>
      </c>
      <c r="I132" s="298">
        <f>I133</f>
        <v>0</v>
      </c>
      <c r="J132" s="298"/>
      <c r="K132" s="292">
        <f>K133</f>
        <v>0</v>
      </c>
      <c r="L132" s="292">
        <f>L133</f>
        <v>0</v>
      </c>
      <c r="M132" s="292"/>
      <c r="N132" s="298">
        <f>N133</f>
        <v>20</v>
      </c>
      <c r="O132" s="298">
        <f>O133</f>
        <v>20</v>
      </c>
      <c r="P132" s="298"/>
      <c r="Q132" s="292">
        <f>Q133</f>
        <v>0</v>
      </c>
      <c r="R132" s="292">
        <f>R133</f>
        <v>0</v>
      </c>
      <c r="S132" s="292"/>
      <c r="T132" s="298">
        <f>T133</f>
        <v>0</v>
      </c>
      <c r="U132" s="298">
        <f>U133</f>
        <v>0</v>
      </c>
      <c r="V132" s="298"/>
      <c r="W132" s="292">
        <f>W133</f>
        <v>0</v>
      </c>
      <c r="X132" s="292">
        <f>X133</f>
        <v>0</v>
      </c>
      <c r="Y132" s="292"/>
      <c r="Z132" s="298">
        <f t="shared" ref="Z132:AA132" si="210">Z133</f>
        <v>0</v>
      </c>
      <c r="AA132" s="298">
        <f t="shared" si="210"/>
        <v>0</v>
      </c>
      <c r="AB132" s="298"/>
      <c r="AC132" s="292">
        <f t="shared" ref="AC132:AE132" si="211">AC133</f>
        <v>0</v>
      </c>
      <c r="AD132" s="292">
        <f t="shared" si="211"/>
        <v>0</v>
      </c>
      <c r="AE132" s="292">
        <f t="shared" si="211"/>
        <v>0</v>
      </c>
      <c r="AF132" s="292"/>
      <c r="AG132" s="298">
        <f t="shared" ref="AG132:AJ132" si="212">AG133</f>
        <v>0</v>
      </c>
      <c r="AH132" s="298">
        <f t="shared" si="212"/>
        <v>0</v>
      </c>
      <c r="AI132" s="298">
        <f t="shared" si="212"/>
        <v>0</v>
      </c>
      <c r="AJ132" s="298">
        <f t="shared" si="212"/>
        <v>0</v>
      </c>
      <c r="AK132" s="298"/>
      <c r="AL132" s="292">
        <f t="shared" ref="AL132:AO132" si="213">AL133</f>
        <v>0</v>
      </c>
      <c r="AM132" s="292">
        <f t="shared" si="213"/>
        <v>0</v>
      </c>
      <c r="AN132" s="292">
        <f t="shared" si="213"/>
        <v>0</v>
      </c>
      <c r="AO132" s="292">
        <f t="shared" si="213"/>
        <v>0</v>
      </c>
      <c r="AP132" s="292"/>
      <c r="AQ132" s="298">
        <f t="shared" ref="AQ132:AT132" si="214">AQ133</f>
        <v>0</v>
      </c>
      <c r="AR132" s="298">
        <f t="shared" si="214"/>
        <v>0</v>
      </c>
      <c r="AS132" s="298">
        <f t="shared" si="214"/>
        <v>0</v>
      </c>
      <c r="AT132" s="298">
        <f t="shared" si="214"/>
        <v>0</v>
      </c>
      <c r="AU132" s="298"/>
      <c r="AV132" s="292">
        <f>AV133</f>
        <v>0</v>
      </c>
      <c r="AW132" s="292">
        <f>AW133</f>
        <v>0</v>
      </c>
      <c r="AX132" s="292"/>
      <c r="AY132" s="490"/>
      <c r="AZ132" s="384"/>
    </row>
    <row r="133" spans="1:52" ht="32.25" customHeight="1" x14ac:dyDescent="0.25">
      <c r="A133" s="563"/>
      <c r="B133" s="564"/>
      <c r="C133" s="565"/>
      <c r="D133" s="265" t="s">
        <v>43</v>
      </c>
      <c r="E133" s="302">
        <f>E127</f>
        <v>20</v>
      </c>
      <c r="F133" s="302">
        <f>F127</f>
        <v>20</v>
      </c>
      <c r="G133" s="302"/>
      <c r="H133" s="291">
        <f>H127</f>
        <v>0</v>
      </c>
      <c r="I133" s="291">
        <f>I127</f>
        <v>0</v>
      </c>
      <c r="J133" s="291"/>
      <c r="K133" s="292">
        <f>K127</f>
        <v>0</v>
      </c>
      <c r="L133" s="292">
        <f>L127</f>
        <v>0</v>
      </c>
      <c r="M133" s="292"/>
      <c r="N133" s="291">
        <f>N127</f>
        <v>20</v>
      </c>
      <c r="O133" s="291">
        <f>O127</f>
        <v>20</v>
      </c>
      <c r="P133" s="291"/>
      <c r="Q133" s="292">
        <f>Q127</f>
        <v>0</v>
      </c>
      <c r="R133" s="292">
        <f>R127</f>
        <v>0</v>
      </c>
      <c r="S133" s="292"/>
      <c r="T133" s="291">
        <f>T127</f>
        <v>0</v>
      </c>
      <c r="U133" s="291">
        <f>U127</f>
        <v>0</v>
      </c>
      <c r="V133" s="291"/>
      <c r="W133" s="292">
        <f>W127</f>
        <v>0</v>
      </c>
      <c r="X133" s="292">
        <f>X127</f>
        <v>0</v>
      </c>
      <c r="Y133" s="292"/>
      <c r="Z133" s="291">
        <f t="shared" ref="Z133:AA133" si="215">Z127</f>
        <v>0</v>
      </c>
      <c r="AA133" s="291">
        <f t="shared" si="215"/>
        <v>0</v>
      </c>
      <c r="AB133" s="291"/>
      <c r="AC133" s="292">
        <f t="shared" ref="AC133:AE133" si="216">AC127</f>
        <v>0</v>
      </c>
      <c r="AD133" s="292">
        <f t="shared" si="216"/>
        <v>0</v>
      </c>
      <c r="AE133" s="292">
        <f t="shared" si="216"/>
        <v>0</v>
      </c>
      <c r="AF133" s="292"/>
      <c r="AG133" s="291">
        <f t="shared" ref="AG133:AJ133" si="217">AG127</f>
        <v>0</v>
      </c>
      <c r="AH133" s="291">
        <f t="shared" si="217"/>
        <v>0</v>
      </c>
      <c r="AI133" s="291">
        <f t="shared" si="217"/>
        <v>0</v>
      </c>
      <c r="AJ133" s="291">
        <f t="shared" si="217"/>
        <v>0</v>
      </c>
      <c r="AK133" s="291"/>
      <c r="AL133" s="292">
        <f t="shared" ref="AL133:AO133" si="218">AL127</f>
        <v>0</v>
      </c>
      <c r="AM133" s="292">
        <f t="shared" si="218"/>
        <v>0</v>
      </c>
      <c r="AN133" s="292">
        <f t="shared" si="218"/>
        <v>0</v>
      </c>
      <c r="AO133" s="292">
        <f t="shared" si="218"/>
        <v>0</v>
      </c>
      <c r="AP133" s="292"/>
      <c r="AQ133" s="291">
        <f t="shared" ref="AQ133:AT133" si="219">AQ127</f>
        <v>0</v>
      </c>
      <c r="AR133" s="291">
        <f t="shared" si="219"/>
        <v>0</v>
      </c>
      <c r="AS133" s="291">
        <f t="shared" si="219"/>
        <v>0</v>
      </c>
      <c r="AT133" s="291">
        <f t="shared" si="219"/>
        <v>0</v>
      </c>
      <c r="AU133" s="291"/>
      <c r="AV133" s="292">
        <f>AV127</f>
        <v>0</v>
      </c>
      <c r="AW133" s="292">
        <f>AW127</f>
        <v>0</v>
      </c>
      <c r="AX133" s="292"/>
      <c r="AY133" s="491"/>
      <c r="AZ133" s="384"/>
    </row>
    <row r="134" spans="1:52" s="100" customFormat="1" ht="27.6" customHeight="1" x14ac:dyDescent="0.25">
      <c r="A134" s="566" t="s">
        <v>332</v>
      </c>
      <c r="B134" s="567"/>
      <c r="C134" s="568"/>
      <c r="D134" s="139" t="s">
        <v>41</v>
      </c>
      <c r="E134" s="327">
        <f>E135</f>
        <v>0</v>
      </c>
      <c r="F134" s="327">
        <f>F135</f>
        <v>0</v>
      </c>
      <c r="G134" s="327"/>
      <c r="H134" s="298">
        <f>H135</f>
        <v>0</v>
      </c>
      <c r="I134" s="298">
        <f>I135</f>
        <v>0</v>
      </c>
      <c r="J134" s="298"/>
      <c r="K134" s="292">
        <f>K135</f>
        <v>0</v>
      </c>
      <c r="L134" s="292">
        <f>L135</f>
        <v>0</v>
      </c>
      <c r="M134" s="292"/>
      <c r="N134" s="298">
        <f>N135</f>
        <v>0</v>
      </c>
      <c r="O134" s="298">
        <f>O135</f>
        <v>0</v>
      </c>
      <c r="P134" s="298"/>
      <c r="Q134" s="292">
        <f>Q135</f>
        <v>0</v>
      </c>
      <c r="R134" s="292">
        <f>R135</f>
        <v>0</v>
      </c>
      <c r="S134" s="292"/>
      <c r="T134" s="298">
        <f>T135</f>
        <v>0</v>
      </c>
      <c r="U134" s="298">
        <f>U135</f>
        <v>0</v>
      </c>
      <c r="V134" s="298"/>
      <c r="W134" s="292">
        <f>W135</f>
        <v>0</v>
      </c>
      <c r="X134" s="292">
        <f>X135</f>
        <v>0</v>
      </c>
      <c r="Y134" s="292"/>
      <c r="Z134" s="298">
        <f t="shared" ref="Z134:AA135" si="220">Z135</f>
        <v>0</v>
      </c>
      <c r="AA134" s="298">
        <f t="shared" si="220"/>
        <v>0</v>
      </c>
      <c r="AB134" s="298"/>
      <c r="AC134" s="292">
        <f t="shared" ref="AC134:AE135" si="221">AC135</f>
        <v>0</v>
      </c>
      <c r="AD134" s="292">
        <f t="shared" si="221"/>
        <v>0</v>
      </c>
      <c r="AE134" s="292">
        <f t="shared" si="221"/>
        <v>0</v>
      </c>
      <c r="AF134" s="292"/>
      <c r="AG134" s="298">
        <f t="shared" ref="AG134:AJ135" si="222">AG135</f>
        <v>0</v>
      </c>
      <c r="AH134" s="298">
        <f t="shared" si="222"/>
        <v>0</v>
      </c>
      <c r="AI134" s="298">
        <f t="shared" si="222"/>
        <v>0</v>
      </c>
      <c r="AJ134" s="298">
        <f t="shared" si="222"/>
        <v>0</v>
      </c>
      <c r="AK134" s="298"/>
      <c r="AL134" s="292">
        <f t="shared" ref="AL134:AO135" si="223">AL135</f>
        <v>0</v>
      </c>
      <c r="AM134" s="292">
        <f t="shared" si="223"/>
        <v>0</v>
      </c>
      <c r="AN134" s="292">
        <f t="shared" si="223"/>
        <v>0</v>
      </c>
      <c r="AO134" s="292">
        <f t="shared" si="223"/>
        <v>0</v>
      </c>
      <c r="AP134" s="292"/>
      <c r="AQ134" s="298">
        <f t="shared" ref="AQ134:AT135" si="224">AQ135</f>
        <v>0</v>
      </c>
      <c r="AR134" s="298">
        <f t="shared" si="224"/>
        <v>0</v>
      </c>
      <c r="AS134" s="298">
        <f t="shared" si="224"/>
        <v>0</v>
      </c>
      <c r="AT134" s="298">
        <f t="shared" si="224"/>
        <v>0</v>
      </c>
      <c r="AU134" s="298"/>
      <c r="AV134" s="292">
        <f>AV135</f>
        <v>0</v>
      </c>
      <c r="AW134" s="292">
        <f>AW135</f>
        <v>0</v>
      </c>
      <c r="AX134" s="292"/>
      <c r="AY134" s="490"/>
      <c r="AZ134" s="384"/>
    </row>
    <row r="135" spans="1:52" s="101" customFormat="1" ht="28.5" customHeight="1" x14ac:dyDescent="0.25">
      <c r="A135" s="569"/>
      <c r="B135" s="570"/>
      <c r="C135" s="571"/>
      <c r="D135" s="265" t="s">
        <v>43</v>
      </c>
      <c r="E135" s="302">
        <f>E136</f>
        <v>0</v>
      </c>
      <c r="F135" s="302">
        <f>F136</f>
        <v>0</v>
      </c>
      <c r="G135" s="302"/>
      <c r="H135" s="291">
        <f>H136</f>
        <v>0</v>
      </c>
      <c r="I135" s="291">
        <f>I136</f>
        <v>0</v>
      </c>
      <c r="J135" s="291"/>
      <c r="K135" s="292">
        <f>K136</f>
        <v>0</v>
      </c>
      <c r="L135" s="292">
        <f>L136</f>
        <v>0</v>
      </c>
      <c r="M135" s="292"/>
      <c r="N135" s="291">
        <f>N136</f>
        <v>0</v>
      </c>
      <c r="O135" s="291">
        <f>O136</f>
        <v>0</v>
      </c>
      <c r="P135" s="291"/>
      <c r="Q135" s="292">
        <f>Q136</f>
        <v>0</v>
      </c>
      <c r="R135" s="292">
        <f>R136</f>
        <v>0</v>
      </c>
      <c r="S135" s="292"/>
      <c r="T135" s="291">
        <f>T136</f>
        <v>0</v>
      </c>
      <c r="U135" s="291">
        <f>U136</f>
        <v>0</v>
      </c>
      <c r="V135" s="291"/>
      <c r="W135" s="292">
        <f>W136</f>
        <v>0</v>
      </c>
      <c r="X135" s="292">
        <f>X136</f>
        <v>0</v>
      </c>
      <c r="Y135" s="292"/>
      <c r="Z135" s="291">
        <f t="shared" si="220"/>
        <v>0</v>
      </c>
      <c r="AA135" s="291">
        <f t="shared" si="220"/>
        <v>0</v>
      </c>
      <c r="AB135" s="291"/>
      <c r="AC135" s="292">
        <f t="shared" si="221"/>
        <v>0</v>
      </c>
      <c r="AD135" s="292">
        <f t="shared" si="221"/>
        <v>0</v>
      </c>
      <c r="AE135" s="292">
        <f t="shared" si="221"/>
        <v>0</v>
      </c>
      <c r="AF135" s="292"/>
      <c r="AG135" s="291">
        <f t="shared" si="222"/>
        <v>0</v>
      </c>
      <c r="AH135" s="291">
        <f t="shared" si="222"/>
        <v>0</v>
      </c>
      <c r="AI135" s="291">
        <f t="shared" si="222"/>
        <v>0</v>
      </c>
      <c r="AJ135" s="291">
        <f t="shared" si="222"/>
        <v>0</v>
      </c>
      <c r="AK135" s="291"/>
      <c r="AL135" s="292">
        <f t="shared" si="223"/>
        <v>0</v>
      </c>
      <c r="AM135" s="292">
        <f t="shared" si="223"/>
        <v>0</v>
      </c>
      <c r="AN135" s="292">
        <f t="shared" si="223"/>
        <v>0</v>
      </c>
      <c r="AO135" s="292">
        <f t="shared" si="223"/>
        <v>0</v>
      </c>
      <c r="AP135" s="292"/>
      <c r="AQ135" s="291">
        <f t="shared" si="224"/>
        <v>0</v>
      </c>
      <c r="AR135" s="291">
        <f t="shared" si="224"/>
        <v>0</v>
      </c>
      <c r="AS135" s="291">
        <f t="shared" si="224"/>
        <v>0</v>
      </c>
      <c r="AT135" s="291">
        <f t="shared" si="224"/>
        <v>0</v>
      </c>
      <c r="AU135" s="291"/>
      <c r="AV135" s="292">
        <f>AV136</f>
        <v>0</v>
      </c>
      <c r="AW135" s="292">
        <f>AW136</f>
        <v>0</v>
      </c>
      <c r="AX135" s="292"/>
      <c r="AY135" s="491"/>
      <c r="AZ135" s="384"/>
    </row>
    <row r="136" spans="1:52" ht="42" customHeight="1" thickBot="1" x14ac:dyDescent="0.3">
      <c r="A136" s="569"/>
      <c r="B136" s="570"/>
      <c r="C136" s="571"/>
      <c r="D136" s="294" t="s">
        <v>304</v>
      </c>
      <c r="E136" s="302">
        <f>E120</f>
        <v>0</v>
      </c>
      <c r="F136" s="302">
        <f>F120</f>
        <v>0</v>
      </c>
      <c r="G136" s="302"/>
      <c r="H136" s="291">
        <f>H120</f>
        <v>0</v>
      </c>
      <c r="I136" s="291">
        <f>I120</f>
        <v>0</v>
      </c>
      <c r="J136" s="291"/>
      <c r="K136" s="292">
        <f>K120</f>
        <v>0</v>
      </c>
      <c r="L136" s="292">
        <f>L120</f>
        <v>0</v>
      </c>
      <c r="M136" s="292"/>
      <c r="N136" s="291">
        <f>N120</f>
        <v>0</v>
      </c>
      <c r="O136" s="291">
        <f>O120</f>
        <v>0</v>
      </c>
      <c r="P136" s="291"/>
      <c r="Q136" s="292">
        <f>Q120</f>
        <v>0</v>
      </c>
      <c r="R136" s="292">
        <f>R120</f>
        <v>0</v>
      </c>
      <c r="S136" s="292"/>
      <c r="T136" s="291">
        <f>T120</f>
        <v>0</v>
      </c>
      <c r="U136" s="291">
        <f>U120</f>
        <v>0</v>
      </c>
      <c r="V136" s="291"/>
      <c r="W136" s="292">
        <f>W120</f>
        <v>0</v>
      </c>
      <c r="X136" s="292">
        <f>X120</f>
        <v>0</v>
      </c>
      <c r="Y136" s="292"/>
      <c r="Z136" s="291">
        <f t="shared" ref="Z136:AA136" si="225">Z120</f>
        <v>0</v>
      </c>
      <c r="AA136" s="291">
        <f t="shared" si="225"/>
        <v>0</v>
      </c>
      <c r="AB136" s="291"/>
      <c r="AC136" s="292">
        <f t="shared" ref="AC136:AE136" si="226">AC120</f>
        <v>0</v>
      </c>
      <c r="AD136" s="292">
        <f t="shared" si="226"/>
        <v>0</v>
      </c>
      <c r="AE136" s="292">
        <f t="shared" si="226"/>
        <v>0</v>
      </c>
      <c r="AF136" s="292"/>
      <c r="AG136" s="291">
        <f t="shared" ref="AG136:AJ136" si="227">AG120</f>
        <v>0</v>
      </c>
      <c r="AH136" s="291">
        <f t="shared" si="227"/>
        <v>0</v>
      </c>
      <c r="AI136" s="291">
        <f t="shared" si="227"/>
        <v>0</v>
      </c>
      <c r="AJ136" s="291">
        <f t="shared" si="227"/>
        <v>0</v>
      </c>
      <c r="AK136" s="291"/>
      <c r="AL136" s="292">
        <f t="shared" ref="AL136:AO136" si="228">AL120</f>
        <v>0</v>
      </c>
      <c r="AM136" s="292">
        <f t="shared" si="228"/>
        <v>0</v>
      </c>
      <c r="AN136" s="292">
        <f t="shared" si="228"/>
        <v>0</v>
      </c>
      <c r="AO136" s="292">
        <f t="shared" si="228"/>
        <v>0</v>
      </c>
      <c r="AP136" s="292"/>
      <c r="AQ136" s="291">
        <f t="shared" ref="AQ136:AT136" si="229">AQ120</f>
        <v>0</v>
      </c>
      <c r="AR136" s="291">
        <f t="shared" si="229"/>
        <v>0</v>
      </c>
      <c r="AS136" s="291">
        <f t="shared" si="229"/>
        <v>0</v>
      </c>
      <c r="AT136" s="291">
        <f t="shared" si="229"/>
        <v>0</v>
      </c>
      <c r="AU136" s="291"/>
      <c r="AV136" s="292">
        <f>AV120</f>
        <v>0</v>
      </c>
      <c r="AW136" s="292">
        <f>AW120</f>
        <v>0</v>
      </c>
      <c r="AX136" s="292"/>
      <c r="AY136" s="491"/>
      <c r="AZ136" s="384"/>
    </row>
    <row r="137" spans="1:52" ht="24" customHeight="1" x14ac:dyDescent="0.25">
      <c r="A137" s="553" t="s">
        <v>407</v>
      </c>
      <c r="B137" s="553"/>
      <c r="C137" s="553"/>
      <c r="D137" s="553"/>
      <c r="E137" s="553"/>
      <c r="F137" s="553"/>
      <c r="G137" s="553"/>
      <c r="H137" s="553"/>
      <c r="I137" s="553"/>
      <c r="J137" s="553"/>
      <c r="K137" s="553"/>
      <c r="L137" s="553"/>
      <c r="M137" s="553"/>
      <c r="N137" s="553"/>
      <c r="O137" s="553"/>
      <c r="P137" s="553"/>
      <c r="Q137" s="553"/>
      <c r="R137" s="553"/>
      <c r="S137" s="553"/>
      <c r="T137" s="553"/>
      <c r="U137" s="553"/>
      <c r="V137" s="553"/>
      <c r="W137" s="553"/>
      <c r="X137" s="553"/>
      <c r="Y137" s="553"/>
      <c r="Z137" s="553"/>
      <c r="AA137" s="553"/>
      <c r="AB137" s="553"/>
      <c r="AC137" s="553"/>
      <c r="AD137" s="553"/>
      <c r="AE137" s="553"/>
      <c r="AF137" s="553"/>
      <c r="AG137" s="553"/>
      <c r="AH137" s="553"/>
      <c r="AI137" s="553"/>
      <c r="AJ137" s="553"/>
      <c r="AK137" s="553"/>
      <c r="AL137" s="553"/>
      <c r="AM137" s="553"/>
      <c r="AN137" s="553"/>
      <c r="AO137" s="553"/>
      <c r="AP137" s="553"/>
      <c r="AQ137" s="553"/>
      <c r="AR137" s="553"/>
      <c r="AS137" s="553"/>
      <c r="AT137" s="553"/>
      <c r="AU137" s="553"/>
      <c r="AV137" s="553"/>
      <c r="AW137" s="553"/>
      <c r="AX137" s="553"/>
      <c r="AY137" s="553"/>
      <c r="AZ137" s="355"/>
    </row>
    <row r="138" spans="1:52" ht="24" customHeight="1" x14ac:dyDescent="0.25">
      <c r="A138" s="514" t="s">
        <v>276</v>
      </c>
      <c r="B138" s="515"/>
      <c r="C138" s="515"/>
      <c r="D138" s="515"/>
      <c r="E138" s="515"/>
      <c r="F138" s="515"/>
      <c r="G138" s="515"/>
      <c r="H138" s="515"/>
      <c r="I138" s="515"/>
      <c r="J138" s="515"/>
      <c r="K138" s="515"/>
      <c r="L138" s="515"/>
      <c r="M138" s="515"/>
      <c r="N138" s="515"/>
      <c r="O138" s="515"/>
      <c r="P138" s="515"/>
      <c r="Q138" s="515"/>
      <c r="R138" s="515"/>
      <c r="S138" s="515"/>
      <c r="T138" s="515"/>
      <c r="U138" s="515"/>
      <c r="V138" s="515"/>
      <c r="W138" s="515"/>
      <c r="X138" s="515"/>
      <c r="Y138" s="515"/>
      <c r="Z138" s="515"/>
      <c r="AA138" s="515"/>
      <c r="AB138" s="515"/>
      <c r="AC138" s="515"/>
      <c r="AD138" s="515"/>
      <c r="AE138" s="515"/>
      <c r="AF138" s="515"/>
      <c r="AG138" s="515"/>
      <c r="AH138" s="515"/>
      <c r="AI138" s="515"/>
      <c r="AJ138" s="515"/>
      <c r="AK138" s="515"/>
      <c r="AL138" s="515"/>
      <c r="AM138" s="515"/>
      <c r="AN138" s="515"/>
      <c r="AO138" s="515"/>
      <c r="AP138" s="515"/>
      <c r="AQ138" s="515"/>
      <c r="AR138" s="515"/>
      <c r="AS138" s="515"/>
      <c r="AT138" s="515"/>
      <c r="AU138" s="515"/>
      <c r="AV138" s="515"/>
      <c r="AW138" s="515"/>
      <c r="AX138" s="515"/>
      <c r="AY138" s="515"/>
      <c r="AZ138" s="386"/>
    </row>
    <row r="139" spans="1:52" x14ac:dyDescent="0.25">
      <c r="A139" s="137"/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</row>
    <row r="140" spans="1:52" x14ac:dyDescent="0.2">
      <c r="A140" s="551" t="s">
        <v>427</v>
      </c>
      <c r="B140" s="551"/>
      <c r="C140" s="551"/>
      <c r="D140" s="551"/>
      <c r="E140" s="551"/>
      <c r="F140" s="551"/>
      <c r="G140" s="551"/>
      <c r="H140" s="551"/>
      <c r="I140" s="551"/>
      <c r="J140" s="551"/>
      <c r="K140" s="551"/>
      <c r="L140" s="551"/>
      <c r="M140" s="551"/>
      <c r="N140" s="551"/>
      <c r="O140" s="551"/>
      <c r="P140" s="551"/>
      <c r="Q140" s="551"/>
      <c r="R140" s="551"/>
      <c r="S140" s="551"/>
      <c r="T140" s="551"/>
      <c r="U140" s="551"/>
      <c r="V140" s="551"/>
      <c r="W140" s="551"/>
      <c r="X140" s="551"/>
      <c r="Y140" s="551"/>
      <c r="Z140" s="551"/>
      <c r="AA140" s="551"/>
      <c r="AB140" s="551"/>
      <c r="AC140" s="551"/>
      <c r="AD140" s="551"/>
      <c r="AE140" s="551"/>
      <c r="AF140" s="551"/>
      <c r="AG140" s="551"/>
      <c r="AH140" s="551"/>
      <c r="AI140" s="551"/>
      <c r="AJ140" s="551"/>
      <c r="AK140" s="551"/>
      <c r="AL140" s="551"/>
      <c r="AM140" s="551"/>
      <c r="AN140" s="551"/>
      <c r="AO140" s="551"/>
      <c r="AP140" s="551"/>
      <c r="AQ140" s="551"/>
      <c r="AR140" s="551"/>
      <c r="AS140" s="551"/>
      <c r="AT140" s="551"/>
      <c r="AU140" s="551"/>
      <c r="AV140" s="551"/>
      <c r="AW140" s="114"/>
      <c r="AX140" s="114"/>
    </row>
    <row r="141" spans="1:52" x14ac:dyDescent="0.2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  <c r="AV141" s="114"/>
      <c r="AW141" s="114"/>
      <c r="AX141" s="114"/>
    </row>
    <row r="142" spans="1:52" ht="15.75" x14ac:dyDescent="0.25">
      <c r="A142" s="572" t="s">
        <v>372</v>
      </c>
      <c r="B142" s="572"/>
      <c r="C142" s="572"/>
      <c r="D142" s="145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</row>
    <row r="143" spans="1:52" x14ac:dyDescent="0.2">
      <c r="A143" s="146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Q143" s="104"/>
      <c r="AR143" s="104"/>
      <c r="AS143" s="104"/>
      <c r="AT143" s="104"/>
      <c r="AU143" s="104"/>
      <c r="AV143" s="95"/>
      <c r="AW143" s="95"/>
      <c r="AX143" s="95"/>
    </row>
    <row r="144" spans="1:52" x14ac:dyDescent="0.2">
      <c r="A144" s="146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Q144" s="104"/>
      <c r="AR144" s="104"/>
      <c r="AS144" s="104"/>
      <c r="AT144" s="104"/>
      <c r="AU144" s="104"/>
      <c r="AV144" s="95"/>
      <c r="AW144" s="95"/>
      <c r="AX144" s="95"/>
    </row>
    <row r="145" spans="1:52" x14ac:dyDescent="0.2">
      <c r="A145" s="146"/>
      <c r="B145" s="102" t="s">
        <v>261</v>
      </c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Q145" s="104"/>
      <c r="AR145" s="104"/>
      <c r="AS145" s="104"/>
      <c r="AT145" s="104"/>
      <c r="AU145" s="104"/>
      <c r="AV145" s="95"/>
      <c r="AW145" s="95"/>
      <c r="AX145" s="95"/>
    </row>
    <row r="146" spans="1:52" x14ac:dyDescent="0.2">
      <c r="A146" s="146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Q146" s="104"/>
      <c r="AR146" s="104"/>
      <c r="AS146" s="104"/>
      <c r="AT146" s="104"/>
      <c r="AU146" s="104"/>
      <c r="AV146" s="95"/>
      <c r="AW146" s="95"/>
      <c r="AX146" s="95"/>
    </row>
    <row r="147" spans="1:52" x14ac:dyDescent="0.2">
      <c r="A147" s="551" t="s">
        <v>264</v>
      </c>
      <c r="B147" s="551"/>
      <c r="C147" s="551"/>
      <c r="D147" s="552"/>
      <c r="E147" s="552"/>
      <c r="F147" s="552"/>
      <c r="G147" s="552"/>
      <c r="H147" s="552"/>
      <c r="I147" s="552"/>
      <c r="J147" s="552"/>
      <c r="K147" s="552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  <c r="AV147" s="114"/>
      <c r="AW147" s="114"/>
      <c r="AX147" s="114"/>
    </row>
    <row r="150" spans="1:52" ht="14.25" customHeight="1" x14ac:dyDescent="0.3">
      <c r="A150" s="117"/>
      <c r="B150" s="115"/>
      <c r="C150" s="115"/>
      <c r="D150" s="119"/>
      <c r="E150" s="120"/>
      <c r="F150" s="120"/>
      <c r="G150" s="120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5"/>
      <c r="AM150" s="115"/>
      <c r="AN150" s="115"/>
      <c r="AO150" s="115"/>
      <c r="AP150" s="115"/>
      <c r="AQ150" s="116"/>
      <c r="AR150" s="116"/>
      <c r="AS150" s="116"/>
      <c r="AT150" s="116"/>
      <c r="AU150" s="116"/>
      <c r="AV150" s="121"/>
      <c r="AW150" s="95"/>
      <c r="AX150" s="95"/>
    </row>
    <row r="151" spans="1:52" x14ac:dyDescent="0.25">
      <c r="A151" s="103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Q151" s="104"/>
      <c r="AR151" s="104"/>
      <c r="AS151" s="104"/>
      <c r="AT151" s="104"/>
      <c r="AU151" s="104"/>
      <c r="AV151" s="95"/>
      <c r="AW151" s="95"/>
      <c r="AX151" s="95"/>
    </row>
    <row r="152" spans="1:52" x14ac:dyDescent="0.25">
      <c r="A152" s="103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Q152" s="104"/>
      <c r="AR152" s="104"/>
      <c r="AS152" s="104"/>
      <c r="AT152" s="104"/>
      <c r="AU152" s="104"/>
      <c r="AV152" s="95"/>
      <c r="AW152" s="95"/>
      <c r="AX152" s="95"/>
    </row>
    <row r="153" spans="1:52" x14ac:dyDescent="0.25">
      <c r="A153" s="103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Q153" s="104"/>
      <c r="AR153" s="104"/>
      <c r="AS153" s="104"/>
      <c r="AT153" s="104"/>
      <c r="AU153" s="104"/>
      <c r="AV153" s="95"/>
      <c r="AW153" s="95"/>
      <c r="AX153" s="95"/>
    </row>
    <row r="154" spans="1:52" x14ac:dyDescent="0.25">
      <c r="A154" s="103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Q154" s="104"/>
      <c r="AR154" s="104"/>
      <c r="AS154" s="104"/>
      <c r="AT154" s="104"/>
      <c r="AU154" s="104"/>
      <c r="AV154" s="95"/>
      <c r="AW154" s="95"/>
      <c r="AX154" s="95"/>
    </row>
    <row r="155" spans="1:52" x14ac:dyDescent="0.25">
      <c r="A155" s="105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Q155" s="104"/>
      <c r="AR155" s="104"/>
      <c r="AS155" s="104"/>
      <c r="AT155" s="104"/>
      <c r="AU155" s="104"/>
      <c r="AV155" s="95"/>
      <c r="AW155" s="95"/>
      <c r="AX155" s="95"/>
    </row>
    <row r="156" spans="1:52" ht="12.75" customHeight="1" x14ac:dyDescent="0.25">
      <c r="A156" s="103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Q156" s="104"/>
      <c r="AR156" s="104"/>
      <c r="AS156" s="104"/>
      <c r="AT156" s="104"/>
      <c r="AU156" s="104"/>
      <c r="AV156" s="95"/>
      <c r="AW156" s="95"/>
      <c r="AX156" s="95"/>
    </row>
    <row r="157" spans="1:52" x14ac:dyDescent="0.25">
      <c r="A157" s="103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Q157" s="104"/>
      <c r="AR157" s="104"/>
      <c r="AS157" s="104"/>
      <c r="AT157" s="104"/>
      <c r="AU157" s="104"/>
      <c r="AV157" s="95"/>
      <c r="AW157" s="95"/>
      <c r="AX157" s="95"/>
    </row>
    <row r="158" spans="1:52" x14ac:dyDescent="0.25">
      <c r="A158" s="103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Q158" s="104"/>
      <c r="AR158" s="104"/>
      <c r="AS158" s="104"/>
      <c r="AT158" s="104"/>
      <c r="AU158" s="104"/>
      <c r="AV158" s="95"/>
      <c r="AW158" s="95"/>
      <c r="AX158" s="95"/>
    </row>
    <row r="159" spans="1:52" s="102" customFormat="1" x14ac:dyDescent="0.25">
      <c r="A159" s="103"/>
      <c r="D159" s="106"/>
      <c r="E159" s="107"/>
      <c r="F159" s="107"/>
      <c r="G159" s="107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Q159" s="104"/>
      <c r="AR159" s="104"/>
      <c r="AS159" s="104"/>
      <c r="AT159" s="104"/>
      <c r="AU159" s="104"/>
      <c r="AV159" s="95"/>
      <c r="AW159" s="95"/>
      <c r="AX159" s="95"/>
      <c r="AY159" s="95"/>
      <c r="AZ159" s="95"/>
    </row>
    <row r="160" spans="1:52" s="102" customFormat="1" x14ac:dyDescent="0.25">
      <c r="A160" s="103"/>
      <c r="D160" s="106"/>
      <c r="E160" s="107"/>
      <c r="F160" s="107"/>
      <c r="G160" s="107"/>
      <c r="AY160" s="95"/>
      <c r="AZ160" s="95"/>
    </row>
    <row r="161" spans="1:52" s="102" customFormat="1" x14ac:dyDescent="0.25">
      <c r="A161" s="105"/>
      <c r="D161" s="106"/>
      <c r="E161" s="107"/>
      <c r="F161" s="107"/>
      <c r="G161" s="107"/>
      <c r="AY161" s="95"/>
      <c r="AZ161" s="95"/>
    </row>
    <row r="162" spans="1:52" s="102" customFormat="1" x14ac:dyDescent="0.25">
      <c r="A162" s="103"/>
      <c r="D162" s="106"/>
      <c r="E162" s="107"/>
      <c r="F162" s="107"/>
      <c r="G162" s="107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Q162" s="108"/>
      <c r="AR162" s="108"/>
      <c r="AS162" s="108"/>
      <c r="AT162" s="108"/>
      <c r="AU162" s="108"/>
      <c r="AY162" s="95"/>
      <c r="AZ162" s="95"/>
    </row>
    <row r="163" spans="1:52" x14ac:dyDescent="0.25">
      <c r="A163" s="103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Q163" s="108"/>
      <c r="AR163" s="108"/>
      <c r="AS163" s="108"/>
      <c r="AT163" s="108"/>
      <c r="AU163" s="108"/>
    </row>
    <row r="164" spans="1:52" x14ac:dyDescent="0.25">
      <c r="A164" s="103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Q164" s="108"/>
      <c r="AR164" s="108"/>
      <c r="AS164" s="108"/>
      <c r="AT164" s="108"/>
      <c r="AU164" s="108"/>
    </row>
    <row r="165" spans="1:52" x14ac:dyDescent="0.25">
      <c r="A165" s="103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Q165" s="108"/>
      <c r="AR165" s="108"/>
      <c r="AS165" s="108"/>
      <c r="AT165" s="108"/>
      <c r="AU165" s="108"/>
    </row>
    <row r="166" spans="1:52" x14ac:dyDescent="0.25">
      <c r="A166" s="103"/>
    </row>
    <row r="168" spans="1:52" s="102" customFormat="1" ht="49.5" customHeight="1" x14ac:dyDescent="0.25">
      <c r="D168" s="106"/>
      <c r="E168" s="107"/>
      <c r="F168" s="107"/>
      <c r="G168" s="107"/>
      <c r="AY168" s="95"/>
      <c r="AZ168" s="95"/>
    </row>
  </sheetData>
  <mergeCells count="187">
    <mergeCell ref="A26:AZ26"/>
    <mergeCell ref="A71:AZ71"/>
    <mergeCell ref="C27:C29"/>
    <mergeCell ref="A42:A44"/>
    <mergeCell ref="B42:B44"/>
    <mergeCell ref="C42:C44"/>
    <mergeCell ref="C60:C62"/>
    <mergeCell ref="A57:A59"/>
    <mergeCell ref="B57:B59"/>
    <mergeCell ref="C57:C59"/>
    <mergeCell ref="C48:C50"/>
    <mergeCell ref="A27:A29"/>
    <mergeCell ref="B27:B29"/>
    <mergeCell ref="B88:B90"/>
    <mergeCell ref="C88:C90"/>
    <mergeCell ref="A103:A104"/>
    <mergeCell ref="B103:B104"/>
    <mergeCell ref="C103:C104"/>
    <mergeCell ref="B117:B120"/>
    <mergeCell ref="C117:C120"/>
    <mergeCell ref="B101:B102"/>
    <mergeCell ref="C101:C102"/>
    <mergeCell ref="B94:B96"/>
    <mergeCell ref="A111:A113"/>
    <mergeCell ref="B91:B93"/>
    <mergeCell ref="C91:C93"/>
    <mergeCell ref="A97:A98"/>
    <mergeCell ref="B97:B98"/>
    <mergeCell ref="C97:C98"/>
    <mergeCell ref="C94:C96"/>
    <mergeCell ref="A147:K147"/>
    <mergeCell ref="A137:AY137"/>
    <mergeCell ref="A140:AV140"/>
    <mergeCell ref="A129:C131"/>
    <mergeCell ref="AY129:AY131"/>
    <mergeCell ref="A132:C133"/>
    <mergeCell ref="A134:C136"/>
    <mergeCell ref="AY134:AY136"/>
    <mergeCell ref="AY132:AY133"/>
    <mergeCell ref="A142:C142"/>
    <mergeCell ref="AY97:AY98"/>
    <mergeCell ref="A99:A100"/>
    <mergeCell ref="B111:B113"/>
    <mergeCell ref="C111:C113"/>
    <mergeCell ref="A101:A102"/>
    <mergeCell ref="AY101:AY102"/>
    <mergeCell ref="AY103:AY104"/>
    <mergeCell ref="A105:A107"/>
    <mergeCell ref="B105:B107"/>
    <mergeCell ref="C105:C107"/>
    <mergeCell ref="AY105:AY107"/>
    <mergeCell ref="B99:B100"/>
    <mergeCell ref="C99:C100"/>
    <mergeCell ref="AY111:AY113"/>
    <mergeCell ref="AY108:AY110"/>
    <mergeCell ref="AY99:AY100"/>
    <mergeCell ref="A128:AZ128"/>
    <mergeCell ref="B122:B123"/>
    <mergeCell ref="C122:C123"/>
    <mergeCell ref="A121:AY121"/>
    <mergeCell ref="B124:B125"/>
    <mergeCell ref="C124:C125"/>
    <mergeCell ref="A124:A125"/>
    <mergeCell ref="A117:A120"/>
    <mergeCell ref="B126:B127"/>
    <mergeCell ref="A126:A127"/>
    <mergeCell ref="C126:C127"/>
    <mergeCell ref="A122:A123"/>
    <mergeCell ref="A2:AY2"/>
    <mergeCell ref="A3:AY3"/>
    <mergeCell ref="A4:AY4"/>
    <mergeCell ref="A5:AL5"/>
    <mergeCell ref="A6:A8"/>
    <mergeCell ref="B6:B8"/>
    <mergeCell ref="C6:C8"/>
    <mergeCell ref="D6:D8"/>
    <mergeCell ref="E6:G6"/>
    <mergeCell ref="H6:AX6"/>
    <mergeCell ref="AV7:AX7"/>
    <mergeCell ref="AY6:AY8"/>
    <mergeCell ref="E7:E8"/>
    <mergeCell ref="F7:F8"/>
    <mergeCell ref="G7:G8"/>
    <mergeCell ref="H7:J7"/>
    <mergeCell ref="Z7:AB7"/>
    <mergeCell ref="AC7:AF7"/>
    <mergeCell ref="AG7:AK7"/>
    <mergeCell ref="AL7:AP7"/>
    <mergeCell ref="AQ7:AU7"/>
    <mergeCell ref="T7:V7"/>
    <mergeCell ref="K7:M7"/>
    <mergeCell ref="N7:P7"/>
    <mergeCell ref="W7:Y7"/>
    <mergeCell ref="A14:C17"/>
    <mergeCell ref="A138:AY138"/>
    <mergeCell ref="A114:A116"/>
    <mergeCell ref="B114:B116"/>
    <mergeCell ref="C114:C116"/>
    <mergeCell ref="AY114:AY116"/>
    <mergeCell ref="AY57:AY59"/>
    <mergeCell ref="AY45:AY47"/>
    <mergeCell ref="AY10:AY13"/>
    <mergeCell ref="AY14:AY17"/>
    <mergeCell ref="A10:C13"/>
    <mergeCell ref="Q7:S7"/>
    <mergeCell ref="A68:A70"/>
    <mergeCell ref="A18:C21"/>
    <mergeCell ref="A108:A110"/>
    <mergeCell ref="B108:B110"/>
    <mergeCell ref="C108:C110"/>
    <mergeCell ref="A22:C25"/>
    <mergeCell ref="B68:B70"/>
    <mergeCell ref="C68:C70"/>
    <mergeCell ref="AY51:AY53"/>
    <mergeCell ref="AY91:AY93"/>
    <mergeCell ref="A94:A96"/>
    <mergeCell ref="AZ6:AZ8"/>
    <mergeCell ref="A82:A84"/>
    <mergeCell ref="B82:B84"/>
    <mergeCell ref="C82:C84"/>
    <mergeCell ref="A45:A47"/>
    <mergeCell ref="B45:B47"/>
    <mergeCell ref="C45:C47"/>
    <mergeCell ref="A33:A35"/>
    <mergeCell ref="B33:B35"/>
    <mergeCell ref="C33:C35"/>
    <mergeCell ref="AY33:AY35"/>
    <mergeCell ref="A36:A38"/>
    <mergeCell ref="B36:B38"/>
    <mergeCell ref="C36:C38"/>
    <mergeCell ref="AY36:AY38"/>
    <mergeCell ref="A48:A50"/>
    <mergeCell ref="B48:B50"/>
    <mergeCell ref="AY48:AY50"/>
    <mergeCell ref="AZ11:AZ15"/>
    <mergeCell ref="AZ16:AZ25"/>
    <mergeCell ref="AY27:AY29"/>
    <mergeCell ref="A30:A32"/>
    <mergeCell ref="B30:B32"/>
    <mergeCell ref="C30:C32"/>
    <mergeCell ref="AY94:AY96"/>
    <mergeCell ref="AY42:AY44"/>
    <mergeCell ref="A85:A87"/>
    <mergeCell ref="B85:B87"/>
    <mergeCell ref="A76:A77"/>
    <mergeCell ref="B76:B77"/>
    <mergeCell ref="C76:C77"/>
    <mergeCell ref="AY76:AY77"/>
    <mergeCell ref="A88:A90"/>
    <mergeCell ref="AY88:AY90"/>
    <mergeCell ref="A91:A93"/>
    <mergeCell ref="C72:C74"/>
    <mergeCell ref="AY72:AY74"/>
    <mergeCell ref="A63:A65"/>
    <mergeCell ref="B63:B65"/>
    <mergeCell ref="C63:C65"/>
    <mergeCell ref="AY63:AY65"/>
    <mergeCell ref="A54:A56"/>
    <mergeCell ref="B54:B56"/>
    <mergeCell ref="C54:C56"/>
    <mergeCell ref="AY54:AY56"/>
    <mergeCell ref="AY80:AY81"/>
    <mergeCell ref="C85:C87"/>
    <mergeCell ref="AY85:AY87"/>
    <mergeCell ref="A80:A81"/>
    <mergeCell ref="B80:B81"/>
    <mergeCell ref="C80:C81"/>
    <mergeCell ref="C51:C53"/>
    <mergeCell ref="AY30:AY32"/>
    <mergeCell ref="A39:A41"/>
    <mergeCell ref="B39:B41"/>
    <mergeCell ref="C39:C41"/>
    <mergeCell ref="AY39:AY41"/>
    <mergeCell ref="A72:A74"/>
    <mergeCell ref="B72:B74"/>
    <mergeCell ref="A78:A79"/>
    <mergeCell ref="B78:B79"/>
    <mergeCell ref="C78:C79"/>
    <mergeCell ref="AY78:AY79"/>
    <mergeCell ref="AY68:AY70"/>
    <mergeCell ref="A66:A67"/>
    <mergeCell ref="B66:B67"/>
    <mergeCell ref="C66:C67"/>
    <mergeCell ref="A51:A53"/>
    <mergeCell ref="B51:B53"/>
    <mergeCell ref="A60:A62"/>
    <mergeCell ref="B60:B62"/>
  </mergeCells>
  <pageMargins left="0.25" right="0.25" top="0.75" bottom="0.75" header="0.3" footer="0.3"/>
  <pageSetup paperSize="9" scale="3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7"/>
  <sheetViews>
    <sheetView topLeftCell="A32" zoomScale="58" zoomScaleNormal="58" workbookViewId="0">
      <selection activeCell="M20" sqref="M20"/>
    </sheetView>
  </sheetViews>
  <sheetFormatPr defaultColWidth="9.140625" defaultRowHeight="15" x14ac:dyDescent="0.25"/>
  <cols>
    <col min="1" max="1" width="5.85546875" style="125" customWidth="1"/>
    <col min="2" max="2" width="57.140625" style="126" customWidth="1"/>
    <col min="3" max="3" width="18.140625" style="126" customWidth="1"/>
    <col min="4" max="4" width="11.140625" style="126" customWidth="1"/>
    <col min="5" max="5" width="9.42578125" style="126" customWidth="1"/>
    <col min="6" max="6" width="6.85546875" style="126" customWidth="1"/>
    <col min="7" max="10" width="6.42578125" style="126" customWidth="1"/>
    <col min="11" max="11" width="6.140625" style="126" customWidth="1"/>
    <col min="12" max="12" width="3.7109375" style="126" customWidth="1"/>
    <col min="13" max="13" width="11.42578125" style="126" customWidth="1"/>
    <col min="14" max="14" width="9.85546875" style="126" customWidth="1"/>
    <col min="15" max="15" width="3.5703125" style="126" customWidth="1"/>
    <col min="16" max="17" width="6.140625" style="126" customWidth="1"/>
    <col min="18" max="18" width="4.28515625" style="126" customWidth="1"/>
    <col min="19" max="19" width="6.85546875" style="126" customWidth="1"/>
    <col min="20" max="20" width="6.28515625" style="126" customWidth="1"/>
    <col min="21" max="21" width="3.85546875" style="126" customWidth="1"/>
    <col min="22" max="23" width="9.7109375" style="126" customWidth="1"/>
    <col min="24" max="24" width="3.5703125" style="126" customWidth="1"/>
    <col min="25" max="25" width="6.140625" style="126" customWidth="1"/>
    <col min="26" max="26" width="6.5703125" style="126" customWidth="1"/>
    <col min="27" max="27" width="3.7109375" style="126" customWidth="1"/>
    <col min="28" max="28" width="6.140625" style="126" customWidth="1"/>
    <col min="29" max="29" width="6.5703125" style="126" customWidth="1"/>
    <col min="30" max="30" width="3.140625" style="126" customWidth="1"/>
    <col min="31" max="31" width="9.42578125" style="126" customWidth="1"/>
    <col min="32" max="32" width="6.140625" style="126" customWidth="1"/>
    <col min="33" max="33" width="3.7109375" style="126" customWidth="1"/>
    <col min="34" max="35" width="6.5703125" style="126" customWidth="1"/>
    <col min="36" max="36" width="3.85546875" style="126" customWidth="1"/>
    <col min="37" max="37" width="6.5703125" style="126" customWidth="1"/>
    <col min="38" max="38" width="6.85546875" style="126" customWidth="1"/>
    <col min="39" max="39" width="3.140625" style="126" customWidth="1"/>
    <col min="40" max="40" width="7.42578125" style="126" customWidth="1"/>
    <col min="41" max="41" width="7.5703125" style="126" customWidth="1"/>
    <col min="42" max="42" width="9.85546875" style="126" customWidth="1"/>
    <col min="43" max="43" width="29.28515625" style="126" customWidth="1"/>
    <col min="44" max="16384" width="9.140625" style="126"/>
  </cols>
  <sheetData>
    <row r="1" spans="1:43" x14ac:dyDescent="0.25">
      <c r="AE1" s="598" t="s">
        <v>279</v>
      </c>
      <c r="AF1" s="598"/>
      <c r="AG1" s="598"/>
      <c r="AH1" s="598"/>
      <c r="AI1" s="598"/>
      <c r="AJ1" s="598"/>
      <c r="AK1" s="598"/>
      <c r="AL1" s="598"/>
      <c r="AM1" s="598"/>
    </row>
    <row r="2" spans="1:43" s="127" customFormat="1" ht="33.75" customHeight="1" x14ac:dyDescent="0.3">
      <c r="A2" s="599" t="s">
        <v>334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599"/>
      <c r="AL2" s="599"/>
      <c r="AM2" s="599"/>
      <c r="AN2" s="599"/>
      <c r="AO2" s="155"/>
      <c r="AP2" s="155"/>
      <c r="AQ2" s="156"/>
    </row>
    <row r="3" spans="1:43" s="127" customFormat="1" ht="6" customHeight="1" thickBot="1" x14ac:dyDescent="0.3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6"/>
    </row>
    <row r="4" spans="1:43" s="128" customFormat="1" ht="19.5" hidden="1" thickBot="1" x14ac:dyDescent="0.35">
      <c r="A4" s="157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</row>
    <row r="5" spans="1:43" s="128" customFormat="1" ht="18" customHeight="1" thickBot="1" x14ac:dyDescent="0.25">
      <c r="A5" s="600" t="s">
        <v>0</v>
      </c>
      <c r="B5" s="602" t="s">
        <v>278</v>
      </c>
      <c r="C5" s="602" t="s">
        <v>263</v>
      </c>
      <c r="D5" s="604" t="s">
        <v>432</v>
      </c>
      <c r="E5" s="605"/>
      <c r="F5" s="605"/>
      <c r="G5" s="608" t="s">
        <v>255</v>
      </c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9"/>
      <c r="T5" s="609"/>
      <c r="U5" s="609"/>
      <c r="V5" s="609"/>
      <c r="W5" s="609"/>
      <c r="X5" s="609"/>
      <c r="Y5" s="609"/>
      <c r="Z5" s="609"/>
      <c r="AA5" s="609"/>
      <c r="AB5" s="609"/>
      <c r="AC5" s="609"/>
      <c r="AD5" s="609"/>
      <c r="AE5" s="609"/>
      <c r="AF5" s="609"/>
      <c r="AG5" s="609"/>
      <c r="AH5" s="609"/>
      <c r="AI5" s="609"/>
      <c r="AJ5" s="609"/>
      <c r="AK5" s="609"/>
      <c r="AL5" s="609"/>
      <c r="AM5" s="609"/>
      <c r="AN5" s="609"/>
      <c r="AO5" s="609"/>
      <c r="AP5" s="609"/>
      <c r="AQ5" s="588" t="s">
        <v>277</v>
      </c>
    </row>
    <row r="6" spans="1:43" s="128" customFormat="1" ht="76.5" customHeight="1" x14ac:dyDescent="0.2">
      <c r="A6" s="601"/>
      <c r="B6" s="603"/>
      <c r="C6" s="603"/>
      <c r="D6" s="606"/>
      <c r="E6" s="607"/>
      <c r="F6" s="607"/>
      <c r="G6" s="591" t="s">
        <v>17</v>
      </c>
      <c r="H6" s="591"/>
      <c r="I6" s="591"/>
      <c r="J6" s="591" t="s">
        <v>18</v>
      </c>
      <c r="K6" s="591"/>
      <c r="L6" s="591"/>
      <c r="M6" s="591" t="s">
        <v>22</v>
      </c>
      <c r="N6" s="591"/>
      <c r="O6" s="591"/>
      <c r="P6" s="591" t="s">
        <v>24</v>
      </c>
      <c r="Q6" s="591"/>
      <c r="R6" s="591"/>
      <c r="S6" s="591" t="s">
        <v>25</v>
      </c>
      <c r="T6" s="591"/>
      <c r="U6" s="591"/>
      <c r="V6" s="591" t="s">
        <v>26</v>
      </c>
      <c r="W6" s="591"/>
      <c r="X6" s="591"/>
      <c r="Y6" s="591" t="s">
        <v>28</v>
      </c>
      <c r="Z6" s="591"/>
      <c r="AA6" s="591"/>
      <c r="AB6" s="591" t="s">
        <v>29</v>
      </c>
      <c r="AC6" s="591"/>
      <c r="AD6" s="591"/>
      <c r="AE6" s="591" t="s">
        <v>30</v>
      </c>
      <c r="AF6" s="591"/>
      <c r="AG6" s="591"/>
      <c r="AH6" s="591" t="s">
        <v>32</v>
      </c>
      <c r="AI6" s="591"/>
      <c r="AJ6" s="591"/>
      <c r="AK6" s="591" t="s">
        <v>33</v>
      </c>
      <c r="AL6" s="591"/>
      <c r="AM6" s="591"/>
      <c r="AN6" s="591" t="s">
        <v>34</v>
      </c>
      <c r="AO6" s="591"/>
      <c r="AP6" s="610"/>
      <c r="AQ6" s="589"/>
    </row>
    <row r="7" spans="1:43" s="129" customFormat="1" ht="37.5" x14ac:dyDescent="0.2">
      <c r="A7" s="158"/>
      <c r="B7" s="159"/>
      <c r="C7" s="159"/>
      <c r="D7" s="159" t="s">
        <v>20</v>
      </c>
      <c r="E7" s="159" t="s">
        <v>21</v>
      </c>
      <c r="F7" s="159" t="s">
        <v>19</v>
      </c>
      <c r="G7" s="299" t="s">
        <v>20</v>
      </c>
      <c r="H7" s="299" t="s">
        <v>21</v>
      </c>
      <c r="I7" s="299" t="s">
        <v>19</v>
      </c>
      <c r="J7" s="159" t="s">
        <v>20</v>
      </c>
      <c r="K7" s="159" t="s">
        <v>21</v>
      </c>
      <c r="L7" s="159" t="s">
        <v>19</v>
      </c>
      <c r="M7" s="299" t="s">
        <v>20</v>
      </c>
      <c r="N7" s="299" t="s">
        <v>21</v>
      </c>
      <c r="O7" s="299" t="s">
        <v>19</v>
      </c>
      <c r="P7" s="159" t="s">
        <v>20</v>
      </c>
      <c r="Q7" s="159" t="s">
        <v>21</v>
      </c>
      <c r="R7" s="159" t="s">
        <v>19</v>
      </c>
      <c r="S7" s="299" t="s">
        <v>20</v>
      </c>
      <c r="T7" s="299" t="s">
        <v>21</v>
      </c>
      <c r="U7" s="299" t="s">
        <v>19</v>
      </c>
      <c r="V7" s="159" t="s">
        <v>20</v>
      </c>
      <c r="W7" s="159" t="s">
        <v>21</v>
      </c>
      <c r="X7" s="159" t="s">
        <v>19</v>
      </c>
      <c r="Y7" s="299" t="s">
        <v>20</v>
      </c>
      <c r="Z7" s="299" t="s">
        <v>21</v>
      </c>
      <c r="AA7" s="299" t="s">
        <v>19</v>
      </c>
      <c r="AB7" s="159" t="s">
        <v>20</v>
      </c>
      <c r="AC7" s="159" t="s">
        <v>21</v>
      </c>
      <c r="AD7" s="159" t="s">
        <v>19</v>
      </c>
      <c r="AE7" s="299" t="s">
        <v>20</v>
      </c>
      <c r="AF7" s="299" t="s">
        <v>21</v>
      </c>
      <c r="AG7" s="299" t="s">
        <v>19</v>
      </c>
      <c r="AH7" s="159" t="s">
        <v>20</v>
      </c>
      <c r="AI7" s="159" t="s">
        <v>21</v>
      </c>
      <c r="AJ7" s="159" t="s">
        <v>19</v>
      </c>
      <c r="AK7" s="299" t="s">
        <v>20</v>
      </c>
      <c r="AL7" s="299" t="s">
        <v>21</v>
      </c>
      <c r="AM7" s="299" t="s">
        <v>19</v>
      </c>
      <c r="AN7" s="159" t="s">
        <v>20</v>
      </c>
      <c r="AO7" s="159" t="s">
        <v>21</v>
      </c>
      <c r="AP7" s="160" t="s">
        <v>19</v>
      </c>
      <c r="AQ7" s="589"/>
    </row>
    <row r="8" spans="1:43" s="129" customFormat="1" ht="18.75" customHeight="1" x14ac:dyDescent="0.2">
      <c r="A8" s="592" t="s">
        <v>335</v>
      </c>
      <c r="B8" s="593"/>
      <c r="C8" s="593"/>
      <c r="D8" s="594"/>
      <c r="E8" s="593"/>
      <c r="F8" s="593"/>
      <c r="G8" s="595"/>
      <c r="H8" s="595"/>
      <c r="I8" s="595"/>
      <c r="J8" s="595"/>
      <c r="K8" s="595"/>
      <c r="L8" s="595"/>
      <c r="M8" s="595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5"/>
      <c r="AE8" s="595"/>
      <c r="AF8" s="595"/>
      <c r="AG8" s="595"/>
      <c r="AH8" s="595"/>
      <c r="AI8" s="595"/>
      <c r="AJ8" s="595"/>
      <c r="AK8" s="595"/>
      <c r="AL8" s="595"/>
      <c r="AM8" s="595"/>
      <c r="AN8" s="583"/>
      <c r="AO8" s="595"/>
      <c r="AP8" s="595"/>
      <c r="AQ8" s="595"/>
    </row>
    <row r="9" spans="1:43" s="129" customFormat="1" ht="23.25" customHeight="1" x14ac:dyDescent="0.2">
      <c r="A9" s="161" t="s">
        <v>1</v>
      </c>
      <c r="B9" s="162" t="s">
        <v>336</v>
      </c>
      <c r="C9" s="413">
        <v>867</v>
      </c>
      <c r="D9" s="387">
        <v>873</v>
      </c>
      <c r="E9" s="414">
        <v>1263</v>
      </c>
      <c r="F9" s="415">
        <f t="shared" ref="F9:F14" si="0">E9/D9*100</f>
        <v>144.67353951890033</v>
      </c>
      <c r="G9" s="416"/>
      <c r="H9" s="416"/>
      <c r="I9" s="416"/>
      <c r="J9" s="417"/>
      <c r="K9" s="417"/>
      <c r="L9" s="417"/>
      <c r="M9" s="416">
        <v>873</v>
      </c>
      <c r="N9" s="416">
        <v>873</v>
      </c>
      <c r="O9" s="416"/>
      <c r="P9" s="417"/>
      <c r="Q9" s="417"/>
      <c r="R9" s="417"/>
      <c r="S9" s="416"/>
      <c r="T9" s="416"/>
      <c r="U9" s="416"/>
      <c r="V9" s="417">
        <v>873</v>
      </c>
      <c r="W9" s="417">
        <v>1263</v>
      </c>
      <c r="X9" s="417"/>
      <c r="Y9" s="416"/>
      <c r="Z9" s="416"/>
      <c r="AA9" s="416"/>
      <c r="AB9" s="417"/>
      <c r="AC9" s="417"/>
      <c r="AD9" s="417"/>
      <c r="AE9" s="416">
        <v>873</v>
      </c>
      <c r="AF9" s="416"/>
      <c r="AG9" s="416"/>
      <c r="AH9" s="417"/>
      <c r="AI9" s="417"/>
      <c r="AJ9" s="417"/>
      <c r="AK9" s="416"/>
      <c r="AL9" s="416"/>
      <c r="AM9" s="418"/>
      <c r="AN9" s="387">
        <v>873</v>
      </c>
      <c r="AO9" s="419"/>
      <c r="AP9" s="420">
        <f t="shared" ref="AP9:AP23" si="1">AO9/AN9*100</f>
        <v>0</v>
      </c>
      <c r="AQ9" s="436" t="s">
        <v>442</v>
      </c>
    </row>
    <row r="10" spans="1:43" s="129" customFormat="1" ht="37.5" x14ac:dyDescent="0.2">
      <c r="A10" s="161" t="s">
        <v>3</v>
      </c>
      <c r="B10" s="162" t="s">
        <v>337</v>
      </c>
      <c r="C10" s="413">
        <v>238.9</v>
      </c>
      <c r="D10" s="387">
        <v>239.9</v>
      </c>
      <c r="E10" s="419">
        <v>348.7</v>
      </c>
      <c r="F10" s="415">
        <f t="shared" si="0"/>
        <v>145.35223009587327</v>
      </c>
      <c r="G10" s="416"/>
      <c r="H10" s="416"/>
      <c r="I10" s="416"/>
      <c r="J10" s="417"/>
      <c r="K10" s="417"/>
      <c r="L10" s="417"/>
      <c r="M10" s="422">
        <v>239.9</v>
      </c>
      <c r="N10" s="416">
        <v>239.9</v>
      </c>
      <c r="O10" s="416"/>
      <c r="P10" s="417"/>
      <c r="Q10" s="417"/>
      <c r="R10" s="417"/>
      <c r="S10" s="416"/>
      <c r="T10" s="416"/>
      <c r="U10" s="416"/>
      <c r="V10" s="417">
        <v>239.9</v>
      </c>
      <c r="W10" s="425">
        <v>348.7</v>
      </c>
      <c r="X10" s="417"/>
      <c r="Y10" s="416"/>
      <c r="Z10" s="416"/>
      <c r="AA10" s="416"/>
      <c r="AB10" s="417"/>
      <c r="AC10" s="417"/>
      <c r="AD10" s="417"/>
      <c r="AE10" s="416">
        <v>239.9</v>
      </c>
      <c r="AF10" s="416"/>
      <c r="AG10" s="416"/>
      <c r="AH10" s="417"/>
      <c r="AI10" s="417"/>
      <c r="AJ10" s="417"/>
      <c r="AK10" s="416"/>
      <c r="AL10" s="416"/>
      <c r="AM10" s="418"/>
      <c r="AN10" s="387">
        <v>239.9</v>
      </c>
      <c r="AO10" s="419"/>
      <c r="AP10" s="420">
        <f t="shared" si="1"/>
        <v>0</v>
      </c>
      <c r="AQ10" s="421"/>
    </row>
    <row r="11" spans="1:43" s="129" customFormat="1" ht="63" customHeight="1" x14ac:dyDescent="0.2">
      <c r="A11" s="161" t="s">
        <v>4</v>
      </c>
      <c r="B11" s="162" t="s">
        <v>338</v>
      </c>
      <c r="C11" s="413">
        <v>4.33</v>
      </c>
      <c r="D11" s="387">
        <v>4.42</v>
      </c>
      <c r="E11" s="419">
        <v>8.6999999999999993</v>
      </c>
      <c r="F11" s="415">
        <f t="shared" si="0"/>
        <v>196.83257918552036</v>
      </c>
      <c r="G11" s="416"/>
      <c r="H11" s="416"/>
      <c r="I11" s="416"/>
      <c r="J11" s="417"/>
      <c r="K11" s="417"/>
      <c r="L11" s="417"/>
      <c r="M11" s="416">
        <v>4.42</v>
      </c>
      <c r="N11" s="416">
        <v>4.42</v>
      </c>
      <c r="O11" s="416"/>
      <c r="P11" s="417"/>
      <c r="Q11" s="417"/>
      <c r="R11" s="417"/>
      <c r="S11" s="416"/>
      <c r="T11" s="416"/>
      <c r="U11" s="416"/>
      <c r="V11" s="417">
        <v>4.42</v>
      </c>
      <c r="W11" s="417">
        <v>8.6999999999999993</v>
      </c>
      <c r="X11" s="417"/>
      <c r="Y11" s="416"/>
      <c r="Z11" s="416"/>
      <c r="AA11" s="416"/>
      <c r="AB11" s="417"/>
      <c r="AC11" s="417"/>
      <c r="AD11" s="417"/>
      <c r="AE11" s="416">
        <v>4.42</v>
      </c>
      <c r="AF11" s="416"/>
      <c r="AG11" s="416"/>
      <c r="AH11" s="417"/>
      <c r="AI11" s="417"/>
      <c r="AJ11" s="417"/>
      <c r="AK11" s="416"/>
      <c r="AL11" s="416"/>
      <c r="AM11" s="418"/>
      <c r="AN11" s="387">
        <v>4.42</v>
      </c>
      <c r="AO11" s="419"/>
      <c r="AP11" s="420">
        <f t="shared" si="1"/>
        <v>0</v>
      </c>
      <c r="AQ11" s="421"/>
    </row>
    <row r="12" spans="1:43" s="129" customFormat="1" ht="75" x14ac:dyDescent="0.2">
      <c r="A12" s="161" t="s">
        <v>5</v>
      </c>
      <c r="B12" s="162" t="s">
        <v>339</v>
      </c>
      <c r="C12" s="413">
        <v>7</v>
      </c>
      <c r="D12" s="387">
        <v>7.3</v>
      </c>
      <c r="E12" s="419">
        <v>7.2</v>
      </c>
      <c r="F12" s="415">
        <f t="shared" si="0"/>
        <v>98.63013698630138</v>
      </c>
      <c r="G12" s="416"/>
      <c r="H12" s="416"/>
      <c r="I12" s="416"/>
      <c r="J12" s="417"/>
      <c r="K12" s="417"/>
      <c r="L12" s="417"/>
      <c r="M12" s="416">
        <v>7.2</v>
      </c>
      <c r="N12" s="416">
        <v>7.2</v>
      </c>
      <c r="O12" s="416"/>
      <c r="P12" s="417"/>
      <c r="Q12" s="417"/>
      <c r="R12" s="417"/>
      <c r="S12" s="416"/>
      <c r="T12" s="416"/>
      <c r="U12" s="416"/>
      <c r="V12" s="417">
        <v>7.2</v>
      </c>
      <c r="W12" s="417">
        <v>7.2</v>
      </c>
      <c r="X12" s="417"/>
      <c r="Y12" s="416"/>
      <c r="Z12" s="416"/>
      <c r="AA12" s="416"/>
      <c r="AB12" s="417"/>
      <c r="AC12" s="417"/>
      <c r="AD12" s="417"/>
      <c r="AE12" s="416">
        <v>7.3</v>
      </c>
      <c r="AF12" s="416"/>
      <c r="AG12" s="416"/>
      <c r="AH12" s="417"/>
      <c r="AI12" s="417"/>
      <c r="AJ12" s="417"/>
      <c r="AK12" s="416"/>
      <c r="AL12" s="416"/>
      <c r="AM12" s="418"/>
      <c r="AN12" s="387">
        <v>7.3</v>
      </c>
      <c r="AO12" s="419"/>
      <c r="AP12" s="420">
        <f t="shared" si="1"/>
        <v>0</v>
      </c>
      <c r="AQ12" s="421"/>
    </row>
    <row r="13" spans="1:43" s="129" customFormat="1" ht="56.25" x14ac:dyDescent="0.2">
      <c r="A13" s="161" t="s">
        <v>9</v>
      </c>
      <c r="B13" s="162" t="s">
        <v>340</v>
      </c>
      <c r="C13" s="413">
        <v>1</v>
      </c>
      <c r="D13" s="387">
        <v>3</v>
      </c>
      <c r="E13" s="414">
        <v>2</v>
      </c>
      <c r="F13" s="415">
        <f t="shared" si="0"/>
        <v>66.666666666666657</v>
      </c>
      <c r="G13" s="416"/>
      <c r="H13" s="416"/>
      <c r="I13" s="416"/>
      <c r="J13" s="417"/>
      <c r="K13" s="417"/>
      <c r="L13" s="417"/>
      <c r="M13" s="416">
        <v>2</v>
      </c>
      <c r="N13" s="416">
        <v>2</v>
      </c>
      <c r="O13" s="416"/>
      <c r="P13" s="417"/>
      <c r="Q13" s="417"/>
      <c r="R13" s="417"/>
      <c r="S13" s="416"/>
      <c r="T13" s="416"/>
      <c r="U13" s="416"/>
      <c r="V13" s="417">
        <v>2</v>
      </c>
      <c r="W13" s="417">
        <v>2</v>
      </c>
      <c r="X13" s="417"/>
      <c r="Y13" s="416"/>
      <c r="Z13" s="416"/>
      <c r="AA13" s="416"/>
      <c r="AB13" s="417"/>
      <c r="AC13" s="417"/>
      <c r="AD13" s="417"/>
      <c r="AE13" s="416">
        <v>2</v>
      </c>
      <c r="AF13" s="416"/>
      <c r="AG13" s="416"/>
      <c r="AH13" s="417"/>
      <c r="AI13" s="417"/>
      <c r="AJ13" s="417"/>
      <c r="AK13" s="416"/>
      <c r="AL13" s="416"/>
      <c r="AM13" s="418"/>
      <c r="AN13" s="387">
        <v>3</v>
      </c>
      <c r="AO13" s="419"/>
      <c r="AP13" s="420">
        <f t="shared" si="1"/>
        <v>0</v>
      </c>
      <c r="AQ13" s="421"/>
    </row>
    <row r="14" spans="1:43" s="129" customFormat="1" ht="62.25" customHeight="1" x14ac:dyDescent="0.2">
      <c r="A14" s="353" t="s">
        <v>10</v>
      </c>
      <c r="B14" s="352" t="s">
        <v>373</v>
      </c>
      <c r="C14" s="423">
        <v>0.7</v>
      </c>
      <c r="D14" s="387">
        <v>0.7</v>
      </c>
      <c r="E14" s="419">
        <v>0.7</v>
      </c>
      <c r="F14" s="415">
        <f t="shared" si="0"/>
        <v>100</v>
      </c>
      <c r="G14" s="416"/>
      <c r="H14" s="416"/>
      <c r="I14" s="416"/>
      <c r="J14" s="417"/>
      <c r="K14" s="417"/>
      <c r="L14" s="417"/>
      <c r="M14" s="416">
        <v>0.7</v>
      </c>
      <c r="N14" s="416">
        <v>0.7</v>
      </c>
      <c r="O14" s="416"/>
      <c r="P14" s="417"/>
      <c r="Q14" s="417"/>
      <c r="R14" s="417"/>
      <c r="S14" s="416"/>
      <c r="T14" s="416"/>
      <c r="U14" s="416"/>
      <c r="V14" s="417">
        <v>0.7</v>
      </c>
      <c r="W14" s="417">
        <v>0.7</v>
      </c>
      <c r="X14" s="417"/>
      <c r="Y14" s="416"/>
      <c r="Z14" s="416"/>
      <c r="AA14" s="416"/>
      <c r="AB14" s="417"/>
      <c r="AC14" s="417"/>
      <c r="AD14" s="417"/>
      <c r="AE14" s="416">
        <v>0.7</v>
      </c>
      <c r="AF14" s="416"/>
      <c r="AG14" s="416"/>
      <c r="AH14" s="417"/>
      <c r="AI14" s="417"/>
      <c r="AJ14" s="417"/>
      <c r="AK14" s="416"/>
      <c r="AL14" s="416"/>
      <c r="AM14" s="418"/>
      <c r="AN14" s="387">
        <v>0.7</v>
      </c>
      <c r="AO14" s="419"/>
      <c r="AP14" s="420">
        <f t="shared" si="1"/>
        <v>0</v>
      </c>
      <c r="AQ14" s="421"/>
    </row>
    <row r="15" spans="1:43" s="129" customFormat="1" ht="41.25" customHeight="1" x14ac:dyDescent="0.2">
      <c r="A15" s="161" t="s">
        <v>375</v>
      </c>
      <c r="B15" s="162" t="s">
        <v>418</v>
      </c>
      <c r="C15" s="387">
        <v>25</v>
      </c>
      <c r="D15" s="387">
        <v>20</v>
      </c>
      <c r="E15" s="414">
        <f t="shared" ref="E15:E22" si="2">H15+K15+N15+Q15+T15+W15+Z15+AC15+AF15+AI15+AL15+AO15</f>
        <v>12</v>
      </c>
      <c r="F15" s="415">
        <f t="shared" ref="F15:F21" si="3">E15/D15*100</f>
        <v>60</v>
      </c>
      <c r="G15" s="416"/>
      <c r="H15" s="416"/>
      <c r="I15" s="416"/>
      <c r="J15" s="417"/>
      <c r="K15" s="417"/>
      <c r="L15" s="417"/>
      <c r="M15" s="416">
        <v>5</v>
      </c>
      <c r="N15" s="416">
        <v>10</v>
      </c>
      <c r="O15" s="416"/>
      <c r="P15" s="417"/>
      <c r="Q15" s="417"/>
      <c r="R15" s="417"/>
      <c r="S15" s="416"/>
      <c r="T15" s="416"/>
      <c r="U15" s="416"/>
      <c r="V15" s="417">
        <v>5</v>
      </c>
      <c r="W15" s="417">
        <v>2</v>
      </c>
      <c r="X15" s="417"/>
      <c r="Y15" s="416"/>
      <c r="Z15" s="416"/>
      <c r="AA15" s="416"/>
      <c r="AB15" s="417"/>
      <c r="AC15" s="417"/>
      <c r="AD15" s="417"/>
      <c r="AE15" s="416">
        <v>5</v>
      </c>
      <c r="AF15" s="416"/>
      <c r="AG15" s="416"/>
      <c r="AH15" s="417"/>
      <c r="AI15" s="417"/>
      <c r="AJ15" s="417"/>
      <c r="AK15" s="416"/>
      <c r="AL15" s="416"/>
      <c r="AM15" s="416"/>
      <c r="AN15" s="424">
        <v>5</v>
      </c>
      <c r="AO15" s="425"/>
      <c r="AP15" s="420">
        <f t="shared" si="1"/>
        <v>0</v>
      </c>
      <c r="AQ15" s="421"/>
    </row>
    <row r="16" spans="1:43" s="129" customFormat="1" ht="56.25" hidden="1" customHeight="1" x14ac:dyDescent="0.2">
      <c r="A16" s="161" t="s">
        <v>376</v>
      </c>
      <c r="B16" s="162" t="s">
        <v>381</v>
      </c>
      <c r="C16" s="387">
        <v>2</v>
      </c>
      <c r="D16" s="387">
        <v>2</v>
      </c>
      <c r="E16" s="414">
        <f t="shared" si="2"/>
        <v>0</v>
      </c>
      <c r="F16" s="415">
        <f t="shared" si="3"/>
        <v>0</v>
      </c>
      <c r="G16" s="416"/>
      <c r="H16" s="416"/>
      <c r="I16" s="416"/>
      <c r="J16" s="417"/>
      <c r="K16" s="417"/>
      <c r="L16" s="417"/>
      <c r="M16" s="416">
        <v>2</v>
      </c>
      <c r="N16" s="416"/>
      <c r="O16" s="416"/>
      <c r="P16" s="417"/>
      <c r="Q16" s="417"/>
      <c r="R16" s="417"/>
      <c r="S16" s="416"/>
      <c r="T16" s="416"/>
      <c r="U16" s="416"/>
      <c r="V16" s="417"/>
      <c r="W16" s="417"/>
      <c r="X16" s="417"/>
      <c r="Y16" s="416"/>
      <c r="Z16" s="416"/>
      <c r="AA16" s="416"/>
      <c r="AB16" s="417"/>
      <c r="AC16" s="417"/>
      <c r="AD16" s="417"/>
      <c r="AE16" s="416"/>
      <c r="AF16" s="416"/>
      <c r="AG16" s="416"/>
      <c r="AH16" s="417"/>
      <c r="AI16" s="417"/>
      <c r="AJ16" s="417"/>
      <c r="AK16" s="416"/>
      <c r="AL16" s="416"/>
      <c r="AM16" s="416"/>
      <c r="AN16" s="387">
        <v>0</v>
      </c>
      <c r="AO16" s="425"/>
      <c r="AP16" s="420" t="e">
        <f t="shared" si="1"/>
        <v>#DIV/0!</v>
      </c>
      <c r="AQ16" s="421"/>
    </row>
    <row r="17" spans="1:43" s="129" customFormat="1" ht="56.25" hidden="1" customHeight="1" x14ac:dyDescent="0.2">
      <c r="A17" s="161" t="s">
        <v>377</v>
      </c>
      <c r="B17" s="162" t="s">
        <v>382</v>
      </c>
      <c r="C17" s="387">
        <v>3</v>
      </c>
      <c r="D17" s="387">
        <v>0</v>
      </c>
      <c r="E17" s="414">
        <f t="shared" si="2"/>
        <v>0</v>
      </c>
      <c r="F17" s="415" t="e">
        <f t="shared" si="3"/>
        <v>#DIV/0!</v>
      </c>
      <c r="G17" s="416"/>
      <c r="H17" s="416"/>
      <c r="I17" s="416"/>
      <c r="J17" s="417"/>
      <c r="K17" s="417"/>
      <c r="L17" s="417"/>
      <c r="M17" s="416"/>
      <c r="N17" s="416"/>
      <c r="O17" s="416"/>
      <c r="P17" s="417"/>
      <c r="Q17" s="417"/>
      <c r="R17" s="417"/>
      <c r="S17" s="416"/>
      <c r="T17" s="416"/>
      <c r="U17" s="416"/>
      <c r="V17" s="417"/>
      <c r="W17" s="417"/>
      <c r="X17" s="417"/>
      <c r="Y17" s="416"/>
      <c r="Z17" s="416"/>
      <c r="AA17" s="416"/>
      <c r="AB17" s="417"/>
      <c r="AC17" s="417"/>
      <c r="AD17" s="417"/>
      <c r="AE17" s="416"/>
      <c r="AF17" s="416"/>
      <c r="AG17" s="416"/>
      <c r="AH17" s="417"/>
      <c r="AI17" s="417"/>
      <c r="AJ17" s="417"/>
      <c r="AK17" s="416"/>
      <c r="AL17" s="416"/>
      <c r="AM17" s="416"/>
      <c r="AN17" s="387">
        <v>0</v>
      </c>
      <c r="AO17" s="425"/>
      <c r="AP17" s="420" t="e">
        <f t="shared" si="1"/>
        <v>#DIV/0!</v>
      </c>
      <c r="AQ17" s="421"/>
    </row>
    <row r="18" spans="1:43" s="129" customFormat="1" ht="56.25" customHeight="1" x14ac:dyDescent="0.2">
      <c r="A18" s="161" t="s">
        <v>378</v>
      </c>
      <c r="B18" s="162" t="s">
        <v>437</v>
      </c>
      <c r="C18" s="387">
        <v>5</v>
      </c>
      <c r="D18" s="387">
        <v>4</v>
      </c>
      <c r="E18" s="414">
        <f t="shared" si="2"/>
        <v>6</v>
      </c>
      <c r="F18" s="415">
        <f t="shared" si="3"/>
        <v>150</v>
      </c>
      <c r="G18" s="416"/>
      <c r="H18" s="416"/>
      <c r="I18" s="416"/>
      <c r="J18" s="417"/>
      <c r="K18" s="417"/>
      <c r="L18" s="417"/>
      <c r="M18" s="416"/>
      <c r="N18" s="416">
        <v>2</v>
      </c>
      <c r="O18" s="416"/>
      <c r="P18" s="417"/>
      <c r="Q18" s="417"/>
      <c r="R18" s="417"/>
      <c r="S18" s="416"/>
      <c r="T18" s="416"/>
      <c r="U18" s="416"/>
      <c r="V18" s="417"/>
      <c r="W18" s="417">
        <v>4</v>
      </c>
      <c r="X18" s="417"/>
      <c r="Y18" s="416"/>
      <c r="Z18" s="416"/>
      <c r="AA18" s="416"/>
      <c r="AB18" s="417"/>
      <c r="AC18" s="417"/>
      <c r="AD18" s="417"/>
      <c r="AE18" s="416"/>
      <c r="AF18" s="416"/>
      <c r="AG18" s="416"/>
      <c r="AH18" s="417"/>
      <c r="AI18" s="417"/>
      <c r="AJ18" s="417"/>
      <c r="AK18" s="416"/>
      <c r="AL18" s="416"/>
      <c r="AM18" s="416"/>
      <c r="AN18" s="387">
        <v>4</v>
      </c>
      <c r="AO18" s="425"/>
      <c r="AP18" s="420">
        <f t="shared" si="1"/>
        <v>0</v>
      </c>
      <c r="AQ18" s="421"/>
    </row>
    <row r="19" spans="1:43" s="129" customFormat="1" ht="134.25" customHeight="1" x14ac:dyDescent="0.2">
      <c r="A19" s="161" t="s">
        <v>12</v>
      </c>
      <c r="B19" s="162" t="s">
        <v>420</v>
      </c>
      <c r="C19" s="387">
        <v>6</v>
      </c>
      <c r="D19" s="387">
        <f>G19+J19+M19+P19+S19+V19+Y19+AB19+AE19+AH19+AK19+AN19</f>
        <v>48</v>
      </c>
      <c r="E19" s="414">
        <f t="shared" si="2"/>
        <v>45</v>
      </c>
      <c r="F19" s="415">
        <f t="shared" si="3"/>
        <v>93.75</v>
      </c>
      <c r="G19" s="416"/>
      <c r="H19" s="416"/>
      <c r="I19" s="416"/>
      <c r="J19" s="417"/>
      <c r="K19" s="417"/>
      <c r="L19" s="417"/>
      <c r="M19" s="416">
        <v>10</v>
      </c>
      <c r="N19" s="416">
        <v>8</v>
      </c>
      <c r="O19" s="416"/>
      <c r="P19" s="417"/>
      <c r="Q19" s="417"/>
      <c r="R19" s="417"/>
      <c r="S19" s="416"/>
      <c r="T19" s="416">
        <v>12</v>
      </c>
      <c r="U19" s="416"/>
      <c r="V19" s="417">
        <v>10</v>
      </c>
      <c r="W19" s="417">
        <v>25</v>
      </c>
      <c r="X19" s="417"/>
      <c r="Y19" s="416"/>
      <c r="Z19" s="416"/>
      <c r="AA19" s="416"/>
      <c r="AB19" s="417"/>
      <c r="AC19" s="417"/>
      <c r="AD19" s="417"/>
      <c r="AE19" s="416">
        <v>14</v>
      </c>
      <c r="AF19" s="416"/>
      <c r="AG19" s="416"/>
      <c r="AH19" s="417"/>
      <c r="AI19" s="417"/>
      <c r="AJ19" s="417"/>
      <c r="AK19" s="416"/>
      <c r="AL19" s="416"/>
      <c r="AM19" s="416"/>
      <c r="AN19" s="387">
        <v>14</v>
      </c>
      <c r="AO19" s="425"/>
      <c r="AP19" s="420">
        <f t="shared" si="1"/>
        <v>0</v>
      </c>
      <c r="AQ19" s="421"/>
    </row>
    <row r="20" spans="1:43" s="129" customFormat="1" ht="114" customHeight="1" x14ac:dyDescent="0.2">
      <c r="A20" s="161" t="s">
        <v>379</v>
      </c>
      <c r="B20" s="162" t="s">
        <v>436</v>
      </c>
      <c r="C20" s="387">
        <v>115</v>
      </c>
      <c r="D20" s="387">
        <f>G20+J20+M20+P20+S20+V20+Y20+AB20+AE20+AH20+AK20+AN20</f>
        <v>114</v>
      </c>
      <c r="E20" s="414">
        <f t="shared" si="2"/>
        <v>60</v>
      </c>
      <c r="F20" s="415">
        <f t="shared" si="3"/>
        <v>52.631578947368418</v>
      </c>
      <c r="G20" s="416"/>
      <c r="H20" s="416"/>
      <c r="I20" s="416"/>
      <c r="J20" s="417"/>
      <c r="K20" s="417"/>
      <c r="L20" s="417"/>
      <c r="M20" s="416">
        <v>28</v>
      </c>
      <c r="N20" s="416">
        <v>14</v>
      </c>
      <c r="O20" s="416"/>
      <c r="P20" s="417"/>
      <c r="Q20" s="417"/>
      <c r="R20" s="417"/>
      <c r="S20" s="416"/>
      <c r="T20" s="416">
        <v>41</v>
      </c>
      <c r="U20" s="416"/>
      <c r="V20" s="417">
        <v>28</v>
      </c>
      <c r="W20" s="417">
        <v>5</v>
      </c>
      <c r="X20" s="417"/>
      <c r="Y20" s="416"/>
      <c r="Z20" s="416"/>
      <c r="AA20" s="416"/>
      <c r="AB20" s="417"/>
      <c r="AC20" s="417"/>
      <c r="AD20" s="417"/>
      <c r="AE20" s="416">
        <v>30</v>
      </c>
      <c r="AF20" s="416"/>
      <c r="AG20" s="416"/>
      <c r="AH20" s="417"/>
      <c r="AI20" s="417"/>
      <c r="AJ20" s="417"/>
      <c r="AK20" s="416"/>
      <c r="AL20" s="416"/>
      <c r="AM20" s="416"/>
      <c r="AN20" s="387">
        <v>28</v>
      </c>
      <c r="AO20" s="425"/>
      <c r="AP20" s="426">
        <f t="shared" si="1"/>
        <v>0</v>
      </c>
      <c r="AQ20" s="421"/>
    </row>
    <row r="21" spans="1:43" s="129" customFormat="1" ht="62.25" customHeight="1" x14ac:dyDescent="0.2">
      <c r="A21" s="161" t="s">
        <v>380</v>
      </c>
      <c r="B21" s="162" t="s">
        <v>383</v>
      </c>
      <c r="C21" s="387">
        <v>110</v>
      </c>
      <c r="D21" s="387">
        <f>G21+J21+M21+P21+S21+V21+Y21+AB21+AE21+AH21+AK21+AN21</f>
        <v>115</v>
      </c>
      <c r="E21" s="414">
        <f t="shared" si="2"/>
        <v>45</v>
      </c>
      <c r="F21" s="415">
        <f t="shared" si="3"/>
        <v>39.130434782608695</v>
      </c>
      <c r="G21" s="416"/>
      <c r="H21" s="416"/>
      <c r="I21" s="416"/>
      <c r="J21" s="417"/>
      <c r="K21" s="417"/>
      <c r="L21" s="417"/>
      <c r="M21" s="416">
        <v>20</v>
      </c>
      <c r="N21" s="416">
        <v>20</v>
      </c>
      <c r="O21" s="416"/>
      <c r="P21" s="417"/>
      <c r="Q21" s="417"/>
      <c r="R21" s="417"/>
      <c r="S21" s="416"/>
      <c r="T21" s="416"/>
      <c r="U21" s="416"/>
      <c r="V21" s="417">
        <v>25</v>
      </c>
      <c r="W21" s="417">
        <v>25</v>
      </c>
      <c r="X21" s="417"/>
      <c r="Y21" s="416"/>
      <c r="Z21" s="416"/>
      <c r="AA21" s="416"/>
      <c r="AB21" s="417"/>
      <c r="AC21" s="417"/>
      <c r="AD21" s="417"/>
      <c r="AE21" s="416">
        <v>30</v>
      </c>
      <c r="AF21" s="416"/>
      <c r="AG21" s="416"/>
      <c r="AH21" s="417"/>
      <c r="AI21" s="417"/>
      <c r="AJ21" s="417"/>
      <c r="AK21" s="416"/>
      <c r="AL21" s="416"/>
      <c r="AM21" s="416"/>
      <c r="AN21" s="387">
        <v>40</v>
      </c>
      <c r="AO21" s="425"/>
      <c r="AP21" s="420">
        <f t="shared" si="1"/>
        <v>0</v>
      </c>
      <c r="AQ21" s="421"/>
    </row>
    <row r="22" spans="1:43" s="129" customFormat="1" ht="75" customHeight="1" x14ac:dyDescent="0.2">
      <c r="A22" s="161" t="s">
        <v>414</v>
      </c>
      <c r="B22" s="162" t="s">
        <v>438</v>
      </c>
      <c r="C22" s="387">
        <v>10</v>
      </c>
      <c r="D22" s="387">
        <f>G22+J22+M22+P22+S22+V22+Y22+AB22+AE22+AH22+AK22+AN22</f>
        <v>11</v>
      </c>
      <c r="E22" s="414">
        <f t="shared" si="2"/>
        <v>0</v>
      </c>
      <c r="F22" s="415"/>
      <c r="G22" s="416"/>
      <c r="H22" s="416"/>
      <c r="I22" s="416"/>
      <c r="J22" s="417"/>
      <c r="K22" s="417"/>
      <c r="L22" s="417"/>
      <c r="M22" s="416"/>
      <c r="N22" s="416"/>
      <c r="O22" s="416"/>
      <c r="P22" s="417"/>
      <c r="Q22" s="417"/>
      <c r="R22" s="417"/>
      <c r="S22" s="416"/>
      <c r="T22" s="416"/>
      <c r="U22" s="416"/>
      <c r="V22" s="417"/>
      <c r="W22" s="417"/>
      <c r="X22" s="417"/>
      <c r="Y22" s="416"/>
      <c r="Z22" s="416"/>
      <c r="AA22" s="416"/>
      <c r="AB22" s="417"/>
      <c r="AC22" s="417"/>
      <c r="AD22" s="417"/>
      <c r="AE22" s="416"/>
      <c r="AF22" s="416"/>
      <c r="AG22" s="416"/>
      <c r="AH22" s="417"/>
      <c r="AI22" s="417"/>
      <c r="AJ22" s="417"/>
      <c r="AK22" s="416"/>
      <c r="AL22" s="416"/>
      <c r="AM22" s="416"/>
      <c r="AN22" s="387">
        <v>11</v>
      </c>
      <c r="AO22" s="425"/>
      <c r="AP22" s="420">
        <f t="shared" si="1"/>
        <v>0</v>
      </c>
      <c r="AQ22" s="421"/>
    </row>
    <row r="23" spans="1:43" s="129" customFormat="1" ht="56.25" customHeight="1" x14ac:dyDescent="0.2">
      <c r="A23" s="161" t="s">
        <v>415</v>
      </c>
      <c r="B23" s="162" t="s">
        <v>417</v>
      </c>
      <c r="C23" s="387">
        <v>4.5999999999999996</v>
      </c>
      <c r="D23" s="387">
        <v>3.1</v>
      </c>
      <c r="E23" s="419">
        <v>3.1</v>
      </c>
      <c r="F23" s="415"/>
      <c r="G23" s="416"/>
      <c r="H23" s="416"/>
      <c r="I23" s="416"/>
      <c r="J23" s="417"/>
      <c r="K23" s="417"/>
      <c r="L23" s="417"/>
      <c r="M23" s="416">
        <v>3.1</v>
      </c>
      <c r="N23" s="416">
        <v>3.1</v>
      </c>
      <c r="O23" s="416"/>
      <c r="P23" s="417"/>
      <c r="Q23" s="417"/>
      <c r="R23" s="417"/>
      <c r="S23" s="416"/>
      <c r="T23" s="416"/>
      <c r="U23" s="416"/>
      <c r="V23" s="417">
        <v>3.1</v>
      </c>
      <c r="W23" s="417">
        <v>3.1</v>
      </c>
      <c r="X23" s="417"/>
      <c r="Y23" s="416"/>
      <c r="Z23" s="416"/>
      <c r="AA23" s="416"/>
      <c r="AB23" s="417"/>
      <c r="AC23" s="417"/>
      <c r="AD23" s="417"/>
      <c r="AE23" s="416">
        <v>3.1</v>
      </c>
      <c r="AF23" s="416"/>
      <c r="AG23" s="416"/>
      <c r="AH23" s="417"/>
      <c r="AI23" s="417"/>
      <c r="AJ23" s="417"/>
      <c r="AK23" s="416"/>
      <c r="AL23" s="416"/>
      <c r="AM23" s="416"/>
      <c r="AN23" s="387">
        <v>3.1</v>
      </c>
      <c r="AO23" s="425"/>
      <c r="AP23" s="420">
        <f t="shared" si="1"/>
        <v>0</v>
      </c>
      <c r="AQ23" s="421"/>
    </row>
    <row r="24" spans="1:43" s="129" customFormat="1" ht="39.75" customHeight="1" x14ac:dyDescent="0.2">
      <c r="A24" s="596" t="s">
        <v>341</v>
      </c>
      <c r="B24" s="584"/>
      <c r="C24" s="597"/>
      <c r="D24" s="597"/>
      <c r="E24" s="597"/>
      <c r="F24" s="597"/>
      <c r="G24" s="597"/>
      <c r="H24" s="597"/>
      <c r="I24" s="597"/>
      <c r="J24" s="597"/>
      <c r="K24" s="597"/>
      <c r="L24" s="597"/>
      <c r="M24" s="597"/>
      <c r="N24" s="597"/>
      <c r="O24" s="597"/>
      <c r="P24" s="597"/>
      <c r="Q24" s="597"/>
      <c r="R24" s="597"/>
      <c r="S24" s="597"/>
      <c r="T24" s="597"/>
      <c r="U24" s="597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7"/>
      <c r="AN24" s="597"/>
      <c r="AO24" s="597"/>
      <c r="AP24" s="597"/>
      <c r="AQ24" s="597"/>
    </row>
    <row r="25" spans="1:43" s="129" customFormat="1" ht="39.75" customHeight="1" x14ac:dyDescent="0.2">
      <c r="A25" s="579" t="s">
        <v>6</v>
      </c>
      <c r="B25" s="162" t="s">
        <v>342</v>
      </c>
      <c r="C25" s="164"/>
      <c r="D25" s="356"/>
      <c r="E25" s="164"/>
      <c r="F25" s="164"/>
      <c r="G25" s="300"/>
      <c r="H25" s="300"/>
      <c r="I25" s="300"/>
      <c r="J25" s="164"/>
      <c r="K25" s="164"/>
      <c r="L25" s="164"/>
      <c r="M25" s="300"/>
      <c r="N25" s="300"/>
      <c r="O25" s="300"/>
      <c r="P25" s="164"/>
      <c r="Q25" s="164"/>
      <c r="R25" s="164"/>
      <c r="S25" s="300"/>
      <c r="T25" s="300"/>
      <c r="U25" s="300"/>
      <c r="V25" s="164"/>
      <c r="W25" s="164"/>
      <c r="X25" s="164"/>
      <c r="Y25" s="300"/>
      <c r="Z25" s="300"/>
      <c r="AA25" s="300"/>
      <c r="AB25" s="164"/>
      <c r="AC25" s="164"/>
      <c r="AD25" s="164"/>
      <c r="AE25" s="300"/>
      <c r="AF25" s="300"/>
      <c r="AG25" s="300"/>
      <c r="AH25" s="164"/>
      <c r="AI25" s="164"/>
      <c r="AJ25" s="164"/>
      <c r="AK25" s="300"/>
      <c r="AL25" s="300"/>
      <c r="AM25" s="300"/>
      <c r="AN25" s="164"/>
      <c r="AO25" s="164"/>
      <c r="AP25" s="164"/>
      <c r="AQ25" s="165"/>
    </row>
    <row r="26" spans="1:43" s="129" customFormat="1" ht="18.75" x14ac:dyDescent="0.2">
      <c r="A26" s="580"/>
      <c r="B26" s="162" t="s">
        <v>343</v>
      </c>
      <c r="C26" s="433">
        <v>1169</v>
      </c>
      <c r="D26" s="417">
        <v>600</v>
      </c>
      <c r="E26" s="394">
        <f t="shared" ref="E26:E32" si="4">H26+K26+N26+Q26+T26+W26+Z26+AC26+AF26+AI26+AL26+AO26</f>
        <v>341</v>
      </c>
      <c r="F26" s="393">
        <f t="shared" ref="F26:F32" si="5">E26/D26*100</f>
        <v>56.833333333333336</v>
      </c>
      <c r="G26" s="300"/>
      <c r="H26" s="300"/>
      <c r="I26" s="300"/>
      <c r="J26" s="430"/>
      <c r="K26" s="430"/>
      <c r="L26" s="430"/>
      <c r="M26" s="300"/>
      <c r="N26" s="300"/>
      <c r="O26" s="300"/>
      <c r="P26" s="430"/>
      <c r="Q26" s="430"/>
      <c r="R26" s="430"/>
      <c r="S26" s="300"/>
      <c r="T26" s="300"/>
      <c r="U26" s="300"/>
      <c r="V26" s="430">
        <v>200</v>
      </c>
      <c r="W26" s="430">
        <v>341</v>
      </c>
      <c r="X26" s="430"/>
      <c r="Y26" s="300"/>
      <c r="Z26" s="300"/>
      <c r="AA26" s="300"/>
      <c r="AB26" s="430"/>
      <c r="AC26" s="430"/>
      <c r="AD26" s="430"/>
      <c r="AE26" s="300">
        <v>200</v>
      </c>
      <c r="AF26" s="300"/>
      <c r="AG26" s="300"/>
      <c r="AH26" s="430"/>
      <c r="AI26" s="430"/>
      <c r="AJ26" s="430"/>
      <c r="AK26" s="300"/>
      <c r="AL26" s="300"/>
      <c r="AM26" s="300"/>
      <c r="AN26" s="417">
        <v>200</v>
      </c>
      <c r="AO26" s="430"/>
      <c r="AP26" s="350">
        <f t="shared" ref="AP26:AP32" si="6">AO26/AN26*100</f>
        <v>0</v>
      </c>
      <c r="AQ26" s="165"/>
    </row>
    <row r="27" spans="1:43" s="129" customFormat="1" ht="18.75" x14ac:dyDescent="0.2">
      <c r="A27" s="581"/>
      <c r="B27" s="162" t="s">
        <v>344</v>
      </c>
      <c r="C27" s="433">
        <v>2005.1</v>
      </c>
      <c r="D27" s="434">
        <f>G27+J27+M27+P27+S27+V27+Y27+AB27+AE27+AH27+AK27+AN27</f>
        <v>2065.1</v>
      </c>
      <c r="E27" s="394">
        <f t="shared" si="4"/>
        <v>1379</v>
      </c>
      <c r="F27" s="393">
        <f t="shared" si="5"/>
        <v>66.776427291656574</v>
      </c>
      <c r="G27" s="300"/>
      <c r="H27" s="300"/>
      <c r="I27" s="300"/>
      <c r="J27" s="430"/>
      <c r="K27" s="430"/>
      <c r="L27" s="430"/>
      <c r="M27" s="300">
        <v>450</v>
      </c>
      <c r="N27" s="300">
        <v>567</v>
      </c>
      <c r="O27" s="300"/>
      <c r="P27" s="430"/>
      <c r="Q27" s="430"/>
      <c r="R27" s="430"/>
      <c r="S27" s="300"/>
      <c r="T27" s="300"/>
      <c r="U27" s="300"/>
      <c r="V27" s="430">
        <v>550</v>
      </c>
      <c r="W27" s="430">
        <v>812</v>
      </c>
      <c r="X27" s="430"/>
      <c r="Y27" s="300"/>
      <c r="Z27" s="300"/>
      <c r="AA27" s="300"/>
      <c r="AB27" s="430"/>
      <c r="AC27" s="430"/>
      <c r="AD27" s="430"/>
      <c r="AE27" s="435">
        <v>614.79999999999995</v>
      </c>
      <c r="AF27" s="300"/>
      <c r="AG27" s="300"/>
      <c r="AH27" s="430"/>
      <c r="AI27" s="430"/>
      <c r="AJ27" s="430"/>
      <c r="AK27" s="300"/>
      <c r="AL27" s="300"/>
      <c r="AM27" s="300"/>
      <c r="AN27" s="417">
        <v>450.3</v>
      </c>
      <c r="AO27" s="430"/>
      <c r="AP27" s="350">
        <f t="shared" si="6"/>
        <v>0</v>
      </c>
      <c r="AQ27" s="165"/>
    </row>
    <row r="28" spans="1:43" s="129" customFormat="1" ht="18.75" x14ac:dyDescent="0.2">
      <c r="A28" s="164" t="s">
        <v>7</v>
      </c>
      <c r="B28" s="162" t="s">
        <v>345</v>
      </c>
      <c r="C28" s="388">
        <v>6.19</v>
      </c>
      <c r="D28" s="163">
        <f>G28+J28+M28+P28+S28+V28+Y28+AB28+AE28+AH28+AK28+AN28</f>
        <v>6.25</v>
      </c>
      <c r="E28" s="432">
        <f t="shared" si="4"/>
        <v>2.5</v>
      </c>
      <c r="F28" s="393">
        <f t="shared" si="5"/>
        <v>40</v>
      </c>
      <c r="G28" s="300"/>
      <c r="H28" s="300"/>
      <c r="I28" s="300"/>
      <c r="J28" s="164"/>
      <c r="K28" s="164"/>
      <c r="L28" s="164"/>
      <c r="M28" s="300">
        <v>1.2</v>
      </c>
      <c r="N28" s="300">
        <v>1.2</v>
      </c>
      <c r="O28" s="300"/>
      <c r="P28" s="164"/>
      <c r="Q28" s="164"/>
      <c r="R28" s="164"/>
      <c r="S28" s="300"/>
      <c r="T28" s="300"/>
      <c r="U28" s="300"/>
      <c r="V28" s="164">
        <v>1.2</v>
      </c>
      <c r="W28" s="164">
        <v>1.3</v>
      </c>
      <c r="X28" s="164"/>
      <c r="Y28" s="300"/>
      <c r="Z28" s="300"/>
      <c r="AA28" s="300"/>
      <c r="AB28" s="164"/>
      <c r="AC28" s="164"/>
      <c r="AD28" s="164"/>
      <c r="AE28" s="300">
        <v>1.2</v>
      </c>
      <c r="AF28" s="300"/>
      <c r="AG28" s="300"/>
      <c r="AH28" s="164"/>
      <c r="AI28" s="164"/>
      <c r="AJ28" s="164"/>
      <c r="AK28" s="300"/>
      <c r="AL28" s="300"/>
      <c r="AM28" s="300"/>
      <c r="AN28" s="389">
        <v>2.65</v>
      </c>
      <c r="AO28" s="164"/>
      <c r="AP28" s="350">
        <f t="shared" si="6"/>
        <v>0</v>
      </c>
      <c r="AQ28" s="165"/>
    </row>
    <row r="29" spans="1:43" s="129" customFormat="1" ht="56.25" customHeight="1" x14ac:dyDescent="0.2">
      <c r="A29" s="164" t="s">
        <v>8</v>
      </c>
      <c r="B29" s="162" t="s">
        <v>346</v>
      </c>
      <c r="C29" s="433">
        <v>106</v>
      </c>
      <c r="D29" s="434">
        <f>G29+J29+M29+P29+S29+V29+Y29+AB29+AE29+AH29+AK29+AN29</f>
        <v>107</v>
      </c>
      <c r="E29" s="432">
        <f t="shared" si="4"/>
        <v>353.29999999999995</v>
      </c>
      <c r="F29" s="393">
        <f t="shared" si="5"/>
        <v>330.18691588785043</v>
      </c>
      <c r="G29" s="300"/>
      <c r="H29" s="300"/>
      <c r="I29" s="300"/>
      <c r="J29" s="428"/>
      <c r="K29" s="428"/>
      <c r="L29" s="428"/>
      <c r="M29" s="411">
        <v>26.75</v>
      </c>
      <c r="N29" s="411">
        <v>148.19999999999999</v>
      </c>
      <c r="O29" s="411"/>
      <c r="P29" s="412"/>
      <c r="Q29" s="412"/>
      <c r="R29" s="412"/>
      <c r="S29" s="411"/>
      <c r="T29" s="411"/>
      <c r="U29" s="411"/>
      <c r="V29" s="412">
        <v>26.75</v>
      </c>
      <c r="W29" s="412">
        <v>205.1</v>
      </c>
      <c r="X29" s="412"/>
      <c r="Y29" s="411"/>
      <c r="Z29" s="411"/>
      <c r="AA29" s="411"/>
      <c r="AB29" s="412"/>
      <c r="AC29" s="412"/>
      <c r="AD29" s="412"/>
      <c r="AE29" s="411">
        <v>26.75</v>
      </c>
      <c r="AF29" s="300"/>
      <c r="AG29" s="300"/>
      <c r="AH29" s="428"/>
      <c r="AI29" s="428"/>
      <c r="AJ29" s="428"/>
      <c r="AK29" s="300"/>
      <c r="AL29" s="300"/>
      <c r="AM29" s="300"/>
      <c r="AN29" s="417">
        <v>26.75</v>
      </c>
      <c r="AO29" s="351"/>
      <c r="AP29" s="350">
        <f t="shared" si="6"/>
        <v>0</v>
      </c>
      <c r="AQ29" s="165"/>
    </row>
    <row r="30" spans="1:43" s="129" customFormat="1" ht="96.75" customHeight="1" x14ac:dyDescent="0.2">
      <c r="A30" s="164" t="s">
        <v>14</v>
      </c>
      <c r="B30" s="162" t="s">
        <v>347</v>
      </c>
      <c r="C30" s="388">
        <v>550</v>
      </c>
      <c r="D30" s="163">
        <f>G30+J30+M30+P30+S30+V30+Y30+AB30+AE30+AH30+AK30+AN30</f>
        <v>150</v>
      </c>
      <c r="E30" s="394">
        <f t="shared" si="4"/>
        <v>10</v>
      </c>
      <c r="F30" s="393">
        <f t="shared" si="5"/>
        <v>6.666666666666667</v>
      </c>
      <c r="G30" s="300"/>
      <c r="H30" s="300"/>
      <c r="I30" s="300"/>
      <c r="J30" s="164"/>
      <c r="K30" s="164"/>
      <c r="L30" s="164"/>
      <c r="M30" s="300">
        <v>37.5</v>
      </c>
      <c r="N30" s="300">
        <v>5</v>
      </c>
      <c r="O30" s="300"/>
      <c r="P30" s="164"/>
      <c r="Q30" s="164"/>
      <c r="R30" s="164"/>
      <c r="S30" s="300"/>
      <c r="T30" s="300"/>
      <c r="U30" s="300"/>
      <c r="V30" s="164">
        <v>37.5</v>
      </c>
      <c r="W30" s="164">
        <v>5</v>
      </c>
      <c r="X30" s="164"/>
      <c r="Y30" s="300"/>
      <c r="Z30" s="300"/>
      <c r="AA30" s="300"/>
      <c r="AB30" s="164"/>
      <c r="AC30" s="164"/>
      <c r="AD30" s="164"/>
      <c r="AE30" s="300">
        <v>37.5</v>
      </c>
      <c r="AF30" s="300"/>
      <c r="AG30" s="300"/>
      <c r="AH30" s="164"/>
      <c r="AI30" s="164"/>
      <c r="AJ30" s="164"/>
      <c r="AK30" s="300"/>
      <c r="AL30" s="300"/>
      <c r="AM30" s="300"/>
      <c r="AN30" s="389">
        <v>37.5</v>
      </c>
      <c r="AO30" s="164"/>
      <c r="AP30" s="350">
        <f t="shared" si="6"/>
        <v>0</v>
      </c>
      <c r="AQ30" s="431" t="s">
        <v>441</v>
      </c>
    </row>
    <row r="31" spans="1:43" s="129" customFormat="1" ht="37.5" x14ac:dyDescent="0.2">
      <c r="A31" s="164" t="s">
        <v>15</v>
      </c>
      <c r="B31" s="162" t="s">
        <v>348</v>
      </c>
      <c r="C31" s="388">
        <v>6</v>
      </c>
      <c r="D31" s="389">
        <v>6</v>
      </c>
      <c r="E31" s="394">
        <f t="shared" si="4"/>
        <v>12</v>
      </c>
      <c r="F31" s="393">
        <f t="shared" si="5"/>
        <v>200</v>
      </c>
      <c r="G31" s="300"/>
      <c r="H31" s="300"/>
      <c r="I31" s="300"/>
      <c r="J31" s="164"/>
      <c r="K31" s="164"/>
      <c r="L31" s="164"/>
      <c r="M31" s="300">
        <v>6</v>
      </c>
      <c r="N31" s="300">
        <v>6</v>
      </c>
      <c r="O31" s="300"/>
      <c r="P31" s="164"/>
      <c r="Q31" s="164"/>
      <c r="R31" s="164"/>
      <c r="S31" s="300"/>
      <c r="T31" s="300"/>
      <c r="U31" s="300"/>
      <c r="V31" s="164">
        <v>6</v>
      </c>
      <c r="W31" s="164">
        <v>6</v>
      </c>
      <c r="X31" s="164"/>
      <c r="Y31" s="300"/>
      <c r="Z31" s="300"/>
      <c r="AA31" s="300"/>
      <c r="AB31" s="164"/>
      <c r="AC31" s="164"/>
      <c r="AD31" s="164"/>
      <c r="AE31" s="300">
        <v>6</v>
      </c>
      <c r="AF31" s="300"/>
      <c r="AG31" s="300"/>
      <c r="AH31" s="164"/>
      <c r="AI31" s="164"/>
      <c r="AJ31" s="164"/>
      <c r="AK31" s="300"/>
      <c r="AL31" s="300"/>
      <c r="AM31" s="300"/>
      <c r="AN31" s="389">
        <v>6</v>
      </c>
      <c r="AO31" s="164"/>
      <c r="AP31" s="350">
        <f t="shared" si="6"/>
        <v>0</v>
      </c>
      <c r="AQ31" s="165"/>
    </row>
    <row r="32" spans="1:43" s="129" customFormat="1" ht="44.25" customHeight="1" x14ac:dyDescent="0.2">
      <c r="A32" s="164" t="s">
        <v>350</v>
      </c>
      <c r="B32" s="162" t="s">
        <v>349</v>
      </c>
      <c r="C32" s="388">
        <v>21751</v>
      </c>
      <c r="D32" s="389">
        <v>22839</v>
      </c>
      <c r="E32" s="394">
        <f t="shared" si="4"/>
        <v>45678</v>
      </c>
      <c r="F32" s="393">
        <f t="shared" si="5"/>
        <v>200</v>
      </c>
      <c r="G32" s="300"/>
      <c r="H32" s="300"/>
      <c r="I32" s="300"/>
      <c r="J32" s="164"/>
      <c r="K32" s="164"/>
      <c r="L32" s="164"/>
      <c r="M32" s="300">
        <v>22839</v>
      </c>
      <c r="N32" s="300">
        <v>22839</v>
      </c>
      <c r="O32" s="300"/>
      <c r="P32" s="164"/>
      <c r="Q32" s="164"/>
      <c r="R32" s="164"/>
      <c r="S32" s="300"/>
      <c r="T32" s="300"/>
      <c r="U32" s="300"/>
      <c r="V32" s="164">
        <v>22839</v>
      </c>
      <c r="W32" s="164">
        <v>22839</v>
      </c>
      <c r="X32" s="164"/>
      <c r="Y32" s="300"/>
      <c r="Z32" s="300"/>
      <c r="AA32" s="300"/>
      <c r="AB32" s="164"/>
      <c r="AC32" s="164"/>
      <c r="AD32" s="164"/>
      <c r="AE32" s="300">
        <v>22839</v>
      </c>
      <c r="AF32" s="300"/>
      <c r="AG32" s="300"/>
      <c r="AH32" s="164"/>
      <c r="AI32" s="164"/>
      <c r="AJ32" s="164"/>
      <c r="AK32" s="300"/>
      <c r="AL32" s="300"/>
      <c r="AM32" s="300"/>
      <c r="AN32" s="389">
        <v>22839</v>
      </c>
      <c r="AO32" s="164"/>
      <c r="AP32" s="350">
        <f t="shared" si="6"/>
        <v>0</v>
      </c>
      <c r="AQ32" s="165"/>
    </row>
    <row r="33" spans="1:70" s="129" customFormat="1" ht="21.75" customHeight="1" x14ac:dyDescent="0.2">
      <c r="A33" s="582" t="s">
        <v>351</v>
      </c>
      <c r="B33" s="583"/>
      <c r="C33" s="583"/>
      <c r="D33" s="584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583"/>
      <c r="AC33" s="583"/>
      <c r="AD33" s="583"/>
      <c r="AE33" s="583"/>
      <c r="AF33" s="583"/>
      <c r="AG33" s="583"/>
      <c r="AH33" s="583"/>
      <c r="AI33" s="583"/>
      <c r="AJ33" s="583"/>
      <c r="AK33" s="583"/>
      <c r="AL33" s="583"/>
      <c r="AM33" s="583"/>
      <c r="AN33" s="583"/>
      <c r="AO33" s="583"/>
      <c r="AP33" s="583"/>
      <c r="AQ33" s="583"/>
    </row>
    <row r="34" spans="1:70" s="129" customFormat="1" ht="75" x14ac:dyDescent="0.2">
      <c r="A34" s="161" t="s">
        <v>16</v>
      </c>
      <c r="B34" s="162" t="s">
        <v>352</v>
      </c>
      <c r="C34" s="161">
        <v>193</v>
      </c>
      <c r="D34" s="161">
        <f>M34+V34+AE34+AN34</f>
        <v>225</v>
      </c>
      <c r="E34" s="394">
        <f t="shared" ref="E34:E37" si="7">H34+K34+N34+Q34+T34+W34+Z34+AC34+AF34+AI34+AL34+AO34</f>
        <v>112</v>
      </c>
      <c r="F34" s="393">
        <f>E34/D34*100</f>
        <v>49.777777777777779</v>
      </c>
      <c r="G34" s="300"/>
      <c r="H34" s="300"/>
      <c r="I34" s="300"/>
      <c r="J34" s="164"/>
      <c r="K34" s="164"/>
      <c r="L34" s="164"/>
      <c r="M34" s="300">
        <v>56</v>
      </c>
      <c r="N34" s="300">
        <v>56</v>
      </c>
      <c r="O34" s="300"/>
      <c r="P34" s="164"/>
      <c r="Q34" s="164"/>
      <c r="R34" s="164"/>
      <c r="S34" s="300"/>
      <c r="T34" s="300"/>
      <c r="U34" s="300"/>
      <c r="V34" s="164">
        <v>56</v>
      </c>
      <c r="W34" s="164">
        <v>56</v>
      </c>
      <c r="X34" s="164"/>
      <c r="Y34" s="300"/>
      <c r="Z34" s="300"/>
      <c r="AA34" s="300"/>
      <c r="AB34" s="164"/>
      <c r="AC34" s="164"/>
      <c r="AD34" s="164"/>
      <c r="AE34" s="300">
        <v>56</v>
      </c>
      <c r="AF34" s="300"/>
      <c r="AG34" s="300"/>
      <c r="AH34" s="164"/>
      <c r="AI34" s="164"/>
      <c r="AJ34" s="164"/>
      <c r="AK34" s="300"/>
      <c r="AL34" s="300"/>
      <c r="AM34" s="300"/>
      <c r="AN34" s="161">
        <v>57</v>
      </c>
      <c r="AO34" s="164"/>
      <c r="AP34" s="350">
        <f>AO34/AN34*100</f>
        <v>0</v>
      </c>
      <c r="AQ34" s="165"/>
    </row>
    <row r="35" spans="1:70" s="129" customFormat="1" ht="75" x14ac:dyDescent="0.2">
      <c r="A35" s="161" t="s">
        <v>357</v>
      </c>
      <c r="B35" s="162" t="s">
        <v>353</v>
      </c>
      <c r="C35" s="161">
        <v>86</v>
      </c>
      <c r="D35" s="161">
        <f>M35+V35+AE35+AN35</f>
        <v>88</v>
      </c>
      <c r="E35" s="394">
        <f t="shared" si="7"/>
        <v>44</v>
      </c>
      <c r="F35" s="393">
        <f>E35/D35*100</f>
        <v>50</v>
      </c>
      <c r="G35" s="300"/>
      <c r="H35" s="300"/>
      <c r="I35" s="300"/>
      <c r="J35" s="164"/>
      <c r="K35" s="164"/>
      <c r="L35" s="164"/>
      <c r="M35" s="300">
        <v>22</v>
      </c>
      <c r="N35" s="300">
        <v>22</v>
      </c>
      <c r="O35" s="300"/>
      <c r="P35" s="164"/>
      <c r="Q35" s="164"/>
      <c r="R35" s="164"/>
      <c r="S35" s="300"/>
      <c r="T35" s="300"/>
      <c r="U35" s="300"/>
      <c r="V35" s="164">
        <v>22</v>
      </c>
      <c r="W35" s="164">
        <v>22</v>
      </c>
      <c r="X35" s="164"/>
      <c r="Y35" s="300"/>
      <c r="Z35" s="300"/>
      <c r="AA35" s="300"/>
      <c r="AB35" s="164"/>
      <c r="AC35" s="164"/>
      <c r="AD35" s="164"/>
      <c r="AE35" s="300">
        <v>22</v>
      </c>
      <c r="AF35" s="300"/>
      <c r="AG35" s="300"/>
      <c r="AH35" s="164"/>
      <c r="AI35" s="164"/>
      <c r="AJ35" s="164"/>
      <c r="AK35" s="300"/>
      <c r="AL35" s="300"/>
      <c r="AM35" s="300"/>
      <c r="AN35" s="161">
        <v>22</v>
      </c>
      <c r="AO35" s="164"/>
      <c r="AP35" s="350">
        <f>AO35/AN35*100</f>
        <v>0</v>
      </c>
      <c r="AQ35" s="165"/>
    </row>
    <row r="36" spans="1:70" s="129" customFormat="1" ht="93.75" x14ac:dyDescent="0.2">
      <c r="A36" s="161" t="s">
        <v>358</v>
      </c>
      <c r="B36" s="162" t="s">
        <v>354</v>
      </c>
      <c r="C36" s="161">
        <v>18</v>
      </c>
      <c r="D36" s="161">
        <f>M36+V36+AE36+AN36</f>
        <v>24</v>
      </c>
      <c r="E36" s="394">
        <f t="shared" si="7"/>
        <v>12</v>
      </c>
      <c r="F36" s="393">
        <f>E36/D36*100</f>
        <v>50</v>
      </c>
      <c r="G36" s="300"/>
      <c r="H36" s="300"/>
      <c r="I36" s="300"/>
      <c r="J36" s="164"/>
      <c r="K36" s="164"/>
      <c r="L36" s="164"/>
      <c r="M36" s="300">
        <v>6</v>
      </c>
      <c r="N36" s="300">
        <v>6</v>
      </c>
      <c r="O36" s="300"/>
      <c r="P36" s="164"/>
      <c r="Q36" s="164"/>
      <c r="R36" s="164"/>
      <c r="S36" s="300"/>
      <c r="T36" s="300"/>
      <c r="U36" s="300"/>
      <c r="V36" s="164">
        <v>6</v>
      </c>
      <c r="W36" s="164">
        <v>6</v>
      </c>
      <c r="X36" s="164"/>
      <c r="Y36" s="300"/>
      <c r="Z36" s="300"/>
      <c r="AA36" s="300"/>
      <c r="AB36" s="164"/>
      <c r="AC36" s="164"/>
      <c r="AD36" s="164"/>
      <c r="AE36" s="300">
        <v>6</v>
      </c>
      <c r="AF36" s="300"/>
      <c r="AG36" s="300"/>
      <c r="AH36" s="164"/>
      <c r="AI36" s="164"/>
      <c r="AJ36" s="164"/>
      <c r="AK36" s="300"/>
      <c r="AL36" s="300"/>
      <c r="AM36" s="300"/>
      <c r="AN36" s="161">
        <v>6</v>
      </c>
      <c r="AO36" s="164"/>
      <c r="AP36" s="350">
        <f>AO36/AN36*100</f>
        <v>0</v>
      </c>
      <c r="AQ36" s="165"/>
    </row>
    <row r="37" spans="1:70" s="128" customFormat="1" ht="61.5" customHeight="1" x14ac:dyDescent="0.3">
      <c r="A37" s="161" t="s">
        <v>359</v>
      </c>
      <c r="B37" s="162" t="s">
        <v>355</v>
      </c>
      <c r="C37" s="161">
        <v>10</v>
      </c>
      <c r="D37" s="161">
        <f>M37+V37+AE37+AN37</f>
        <v>15</v>
      </c>
      <c r="E37" s="394">
        <f t="shared" si="7"/>
        <v>6</v>
      </c>
      <c r="F37" s="393">
        <f>E37/D37*100</f>
        <v>40</v>
      </c>
      <c r="G37" s="301"/>
      <c r="H37" s="301"/>
      <c r="I37" s="301"/>
      <c r="J37" s="166"/>
      <c r="K37" s="166"/>
      <c r="L37" s="166"/>
      <c r="M37" s="301">
        <v>3</v>
      </c>
      <c r="N37" s="301">
        <v>3</v>
      </c>
      <c r="O37" s="301"/>
      <c r="P37" s="166"/>
      <c r="Q37" s="166"/>
      <c r="R37" s="166"/>
      <c r="S37" s="301"/>
      <c r="T37" s="301"/>
      <c r="U37" s="301"/>
      <c r="V37" s="166">
        <v>3</v>
      </c>
      <c r="W37" s="166">
        <v>3</v>
      </c>
      <c r="X37" s="166"/>
      <c r="Y37" s="301"/>
      <c r="Z37" s="301"/>
      <c r="AA37" s="301"/>
      <c r="AB37" s="166"/>
      <c r="AC37" s="166"/>
      <c r="AD37" s="166"/>
      <c r="AE37" s="301">
        <v>3</v>
      </c>
      <c r="AF37" s="301"/>
      <c r="AG37" s="301"/>
      <c r="AH37" s="166"/>
      <c r="AI37" s="166"/>
      <c r="AJ37" s="166"/>
      <c r="AK37" s="301"/>
      <c r="AL37" s="301"/>
      <c r="AM37" s="301"/>
      <c r="AN37" s="161">
        <v>6</v>
      </c>
      <c r="AO37" s="166"/>
      <c r="AP37" s="350">
        <f>AO37/AN37*100</f>
        <v>0</v>
      </c>
      <c r="AQ37" s="167"/>
    </row>
    <row r="38" spans="1:70" s="128" customFormat="1" ht="37.5" x14ac:dyDescent="0.3">
      <c r="A38" s="161" t="s">
        <v>360</v>
      </c>
      <c r="B38" s="162" t="s">
        <v>356</v>
      </c>
      <c r="C38" s="161">
        <v>100</v>
      </c>
      <c r="D38" s="161">
        <v>100</v>
      </c>
      <c r="E38" s="394">
        <v>100</v>
      </c>
      <c r="F38" s="393">
        <f>E38/D38*100</f>
        <v>100</v>
      </c>
      <c r="G38" s="301"/>
      <c r="H38" s="301"/>
      <c r="I38" s="301"/>
      <c r="J38" s="166"/>
      <c r="K38" s="166"/>
      <c r="L38" s="166"/>
      <c r="M38" s="301">
        <v>100</v>
      </c>
      <c r="N38" s="301">
        <v>18</v>
      </c>
      <c r="O38" s="301"/>
      <c r="P38" s="166"/>
      <c r="Q38" s="166"/>
      <c r="R38" s="166"/>
      <c r="S38" s="301"/>
      <c r="T38" s="301"/>
      <c r="U38" s="301"/>
      <c r="V38" s="166">
        <v>100</v>
      </c>
      <c r="W38" s="166">
        <v>100</v>
      </c>
      <c r="X38" s="166"/>
      <c r="Y38" s="301"/>
      <c r="Z38" s="301"/>
      <c r="AA38" s="301"/>
      <c r="AB38" s="166"/>
      <c r="AC38" s="166"/>
      <c r="AD38" s="166"/>
      <c r="AE38" s="301">
        <v>100</v>
      </c>
      <c r="AF38" s="301"/>
      <c r="AG38" s="301"/>
      <c r="AH38" s="166"/>
      <c r="AI38" s="166"/>
      <c r="AJ38" s="166"/>
      <c r="AK38" s="301"/>
      <c r="AL38" s="301"/>
      <c r="AM38" s="301"/>
      <c r="AN38" s="161">
        <v>100</v>
      </c>
      <c r="AO38" s="350"/>
      <c r="AP38" s="350">
        <f>AO38/AN38*100</f>
        <v>0</v>
      </c>
      <c r="AQ38" s="167"/>
    </row>
    <row r="39" spans="1:70" s="131" customFormat="1" ht="18.75" x14ac:dyDescent="0.25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30"/>
    </row>
    <row r="40" spans="1:70" s="131" customFormat="1" ht="18.75" x14ac:dyDescent="0.25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30"/>
    </row>
    <row r="41" spans="1:70" s="133" customFormat="1" ht="27" customHeight="1" x14ac:dyDescent="0.3">
      <c r="A41" s="585" t="s">
        <v>433</v>
      </c>
      <c r="B41" s="586"/>
      <c r="C41" s="586"/>
      <c r="D41" s="587"/>
      <c r="E41" s="587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32"/>
    </row>
    <row r="42" spans="1:70" s="133" customFormat="1" ht="18.75" x14ac:dyDescent="0.25">
      <c r="A42" s="170"/>
      <c r="B42" s="171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32"/>
    </row>
    <row r="43" spans="1:70" s="133" customFormat="1" ht="18.75" x14ac:dyDescent="0.25">
      <c r="A43" s="170"/>
      <c r="B43" s="171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32"/>
    </row>
    <row r="44" spans="1:70" s="109" customFormat="1" ht="14.25" customHeight="1" x14ac:dyDescent="0.3">
      <c r="A44" s="590" t="s">
        <v>372</v>
      </c>
      <c r="B44" s="590"/>
      <c r="C44" s="590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</row>
    <row r="45" spans="1:70" s="109" customFormat="1" ht="18.75" x14ac:dyDescent="0.3">
      <c r="A45" s="118"/>
      <c r="B45" s="115"/>
      <c r="C45" s="115"/>
      <c r="D45" s="119"/>
      <c r="E45" s="119"/>
      <c r="F45" s="119"/>
      <c r="G45" s="120"/>
      <c r="H45" s="120"/>
      <c r="I45" s="120"/>
      <c r="J45" s="120"/>
      <c r="K45" s="120"/>
      <c r="L45" s="120"/>
      <c r="M45" s="120"/>
      <c r="N45" s="120"/>
      <c r="O45" s="120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35"/>
      <c r="AS45" s="135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5"/>
      <c r="BJ45" s="135"/>
      <c r="BK45" s="135"/>
      <c r="BL45" s="136"/>
      <c r="BM45" s="136"/>
      <c r="BN45" s="136"/>
    </row>
    <row r="46" spans="1:70" s="128" customFormat="1" ht="18.75" x14ac:dyDescent="0.3">
      <c r="A46" s="123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</row>
    <row r="47" spans="1:70" ht="18.75" x14ac:dyDescent="0.3">
      <c r="A47" s="15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</row>
  </sheetData>
  <mergeCells count="26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25:A27"/>
    <mergeCell ref="A33:AQ33"/>
    <mergeCell ref="A41:W41"/>
    <mergeCell ref="AQ5:AQ7"/>
    <mergeCell ref="A44:C44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8:AQ8"/>
    <mergeCell ref="A24:AQ2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1"/>
  <sheetViews>
    <sheetView topLeftCell="A16" workbookViewId="0">
      <selection activeCell="I38" sqref="I38"/>
    </sheetView>
  </sheetViews>
  <sheetFormatPr defaultRowHeight="15" x14ac:dyDescent="0.25"/>
  <cols>
    <col min="4" max="4" width="5.85546875" customWidth="1"/>
    <col min="9" max="9" width="18.140625" customWidth="1"/>
  </cols>
  <sheetData>
    <row r="1" spans="2:11" x14ac:dyDescent="0.25">
      <c r="B1" s="12"/>
      <c r="C1" s="12"/>
      <c r="D1" s="12"/>
      <c r="E1" s="172"/>
      <c r="F1" s="173"/>
      <c r="G1" s="173"/>
      <c r="H1" s="172"/>
      <c r="I1" s="173" t="s">
        <v>361</v>
      </c>
      <c r="J1" s="172"/>
      <c r="K1" s="172"/>
    </row>
    <row r="2" spans="2:11" x14ac:dyDescent="0.25">
      <c r="B2" s="12"/>
      <c r="C2" s="12"/>
      <c r="D2" s="12"/>
      <c r="E2" s="172"/>
      <c r="F2" s="173"/>
      <c r="G2" s="173"/>
      <c r="H2" s="172"/>
      <c r="I2" s="173"/>
      <c r="J2" s="172"/>
      <c r="K2" s="172"/>
    </row>
    <row r="3" spans="2:11" x14ac:dyDescent="0.25">
      <c r="B3" s="12"/>
      <c r="C3" s="12"/>
      <c r="D3" s="12"/>
      <c r="E3" s="172"/>
      <c r="F3" s="12"/>
      <c r="G3" s="172"/>
      <c r="H3" s="172"/>
      <c r="I3" s="410" t="s">
        <v>374</v>
      </c>
      <c r="J3" s="172"/>
      <c r="K3" s="172"/>
    </row>
    <row r="4" spans="2:11" ht="49.5" customHeight="1" x14ac:dyDescent="0.25">
      <c r="B4" s="12"/>
      <c r="C4" s="12"/>
      <c r="D4" s="12"/>
      <c r="E4" s="611" t="s">
        <v>430</v>
      </c>
      <c r="F4" s="612"/>
      <c r="G4" s="612"/>
      <c r="H4" s="612"/>
      <c r="I4" s="612"/>
      <c r="J4" s="172"/>
      <c r="K4" s="172"/>
    </row>
    <row r="5" spans="2:11" ht="9.75" hidden="1" customHeight="1" x14ac:dyDescent="0.25">
      <c r="B5" s="12"/>
      <c r="C5" s="12"/>
      <c r="D5" s="12"/>
      <c r="E5" s="172"/>
      <c r="F5" s="172"/>
      <c r="G5" s="172"/>
      <c r="H5" s="174"/>
      <c r="I5" s="173"/>
      <c r="J5" s="172"/>
      <c r="K5" s="172"/>
    </row>
    <row r="6" spans="2:11" ht="18.75" x14ac:dyDescent="0.3">
      <c r="B6" s="12"/>
      <c r="C6" s="12"/>
      <c r="D6" s="12"/>
      <c r="E6" s="172"/>
      <c r="F6" s="613" t="s">
        <v>425</v>
      </c>
      <c r="G6" s="614"/>
      <c r="H6" s="614"/>
      <c r="I6" s="614"/>
      <c r="J6" s="172"/>
      <c r="K6" s="172"/>
    </row>
    <row r="7" spans="2:11" x14ac:dyDescent="0.25">
      <c r="B7" s="12"/>
      <c r="C7" s="12"/>
      <c r="D7" s="12"/>
      <c r="E7" s="172"/>
      <c r="F7" s="615" t="s">
        <v>424</v>
      </c>
      <c r="G7" s="616"/>
      <c r="H7" s="616"/>
      <c r="I7" s="616"/>
      <c r="J7" s="172"/>
      <c r="K7" s="172"/>
    </row>
    <row r="8" spans="2:11" x14ac:dyDescent="0.25">
      <c r="B8" s="12"/>
      <c r="C8" s="12"/>
      <c r="D8" s="12"/>
      <c r="E8" s="12"/>
      <c r="F8" s="172"/>
      <c r="G8" s="172"/>
      <c r="H8" s="12"/>
      <c r="I8" s="173"/>
      <c r="J8" s="12"/>
      <c r="K8" s="12"/>
    </row>
    <row r="9" spans="2:11" x14ac:dyDescent="0.25">
      <c r="B9" s="12"/>
      <c r="C9" s="12"/>
      <c r="D9" s="12"/>
      <c r="E9" s="12"/>
      <c r="F9" s="172"/>
      <c r="G9" s="172"/>
      <c r="H9" s="12"/>
      <c r="I9" s="173" t="s">
        <v>362</v>
      </c>
      <c r="J9" s="12"/>
      <c r="K9" s="12"/>
    </row>
    <row r="10" spans="2:11" x14ac:dyDescent="0.25">
      <c r="B10" s="12"/>
      <c r="C10" s="12"/>
      <c r="D10" s="12"/>
      <c r="E10" s="12"/>
      <c r="F10" s="172"/>
      <c r="G10" s="172"/>
      <c r="H10" s="172"/>
      <c r="I10" s="172"/>
      <c r="J10" s="12"/>
      <c r="K10" s="12"/>
    </row>
    <row r="11" spans="2:11" ht="15.75" x14ac:dyDescent="0.25">
      <c r="B11" s="172"/>
      <c r="C11" s="172"/>
      <c r="D11" s="172"/>
      <c r="E11" s="172"/>
      <c r="F11" s="172"/>
      <c r="G11" s="172"/>
      <c r="H11" s="172"/>
      <c r="I11" s="172"/>
      <c r="J11" s="174"/>
      <c r="K11" s="174"/>
    </row>
    <row r="12" spans="2:11" x14ac:dyDescent="0.25">
      <c r="B12" s="172"/>
      <c r="C12" s="172"/>
      <c r="D12" s="172"/>
      <c r="E12" s="172"/>
      <c r="F12" s="172"/>
      <c r="G12" s="172"/>
      <c r="H12" s="172"/>
      <c r="I12" s="172"/>
      <c r="J12" s="12"/>
      <c r="K12" s="12"/>
    </row>
    <row r="13" spans="2:11" x14ac:dyDescent="0.25">
      <c r="B13" s="172"/>
      <c r="C13" s="172"/>
      <c r="D13" s="172"/>
      <c r="E13" s="172"/>
      <c r="F13" s="172"/>
      <c r="G13" s="172"/>
      <c r="H13" s="172"/>
      <c r="I13" s="172"/>
      <c r="J13" s="12"/>
      <c r="K13" s="12"/>
    </row>
    <row r="14" spans="2:11" x14ac:dyDescent="0.25">
      <c r="B14" s="172"/>
      <c r="C14" s="172"/>
      <c r="D14" s="172"/>
      <c r="E14" s="172"/>
      <c r="F14" s="172"/>
      <c r="G14" s="172"/>
      <c r="H14" s="172"/>
      <c r="I14" s="172"/>
      <c r="J14" s="12"/>
      <c r="K14" s="12"/>
    </row>
    <row r="15" spans="2:11" x14ac:dyDescent="0.25">
      <c r="B15" s="172"/>
      <c r="C15" s="172"/>
      <c r="D15" s="172"/>
      <c r="E15" s="172"/>
      <c r="F15" s="172"/>
      <c r="G15" s="172"/>
      <c r="H15" s="172"/>
      <c r="I15" s="172"/>
      <c r="J15" s="12"/>
      <c r="K15" s="12"/>
    </row>
    <row r="16" spans="2:11" x14ac:dyDescent="0.25">
      <c r="B16" s="172"/>
      <c r="C16" s="12"/>
      <c r="D16" s="12"/>
      <c r="E16" s="12"/>
      <c r="F16" s="12"/>
      <c r="G16" s="12"/>
      <c r="H16" s="12"/>
      <c r="I16" s="12"/>
      <c r="J16" s="12"/>
      <c r="K16" s="12"/>
    </row>
    <row r="17" spans="2:11" ht="28.5" customHeight="1" x14ac:dyDescent="0.25">
      <c r="B17" s="619" t="s">
        <v>363</v>
      </c>
      <c r="C17" s="616"/>
      <c r="D17" s="616"/>
      <c r="E17" s="616"/>
      <c r="F17" s="616"/>
      <c r="G17" s="616"/>
      <c r="H17" s="616"/>
      <c r="I17" s="174"/>
      <c r="J17" s="12"/>
      <c r="K17" s="12"/>
    </row>
    <row r="18" spans="2:11" ht="18.75" x14ac:dyDescent="0.3">
      <c r="B18" s="620" t="s">
        <v>435</v>
      </c>
      <c r="C18" s="616"/>
      <c r="D18" s="616"/>
      <c r="E18" s="616"/>
      <c r="F18" s="616"/>
      <c r="G18" s="616"/>
      <c r="H18" s="616"/>
      <c r="I18" s="616"/>
      <c r="J18" s="12"/>
      <c r="K18" s="12"/>
    </row>
    <row r="19" spans="2:11" ht="18.75" x14ac:dyDescent="0.3">
      <c r="B19" s="621" t="s">
        <v>364</v>
      </c>
      <c r="C19" s="621"/>
      <c r="D19" s="621"/>
      <c r="E19" s="621"/>
      <c r="F19" s="621"/>
      <c r="G19" s="621"/>
      <c r="H19" s="621"/>
      <c r="I19" s="621"/>
      <c r="J19" s="12"/>
      <c r="K19" s="12"/>
    </row>
    <row r="20" spans="2:11" ht="30" customHeight="1" x14ac:dyDescent="0.25">
      <c r="B20" s="622" t="s">
        <v>367</v>
      </c>
      <c r="C20" s="616"/>
      <c r="D20" s="616"/>
      <c r="E20" s="616"/>
      <c r="F20" s="616"/>
      <c r="G20" s="616"/>
      <c r="H20" s="616"/>
      <c r="I20" s="616"/>
      <c r="J20" s="12"/>
      <c r="K20" s="12"/>
    </row>
    <row r="21" spans="2:11" ht="36" customHeight="1" x14ac:dyDescent="0.25">
      <c r="B21" s="616"/>
      <c r="C21" s="616"/>
      <c r="D21" s="616"/>
      <c r="E21" s="616"/>
      <c r="F21" s="616"/>
      <c r="G21" s="616"/>
      <c r="H21" s="616"/>
      <c r="I21" s="616"/>
      <c r="J21" s="12"/>
      <c r="K21" s="12"/>
    </row>
    <row r="22" spans="2:11" x14ac:dyDescent="0.25">
      <c r="B22" s="616"/>
      <c r="C22" s="616"/>
      <c r="D22" s="616"/>
      <c r="E22" s="616"/>
      <c r="F22" s="616"/>
      <c r="G22" s="616"/>
      <c r="H22" s="616"/>
      <c r="I22" s="616"/>
      <c r="J22" s="12"/>
      <c r="K22" s="12"/>
    </row>
    <row r="23" spans="2:11" x14ac:dyDescent="0.25">
      <c r="B23" s="12"/>
      <c r="C23" s="623" t="s">
        <v>365</v>
      </c>
      <c r="D23" s="623"/>
      <c r="E23" s="623"/>
      <c r="F23" s="623"/>
      <c r="G23" s="623"/>
      <c r="H23" s="623"/>
      <c r="I23" s="12"/>
      <c r="J23" s="12"/>
      <c r="K23" s="12"/>
    </row>
    <row r="24" spans="2:11" x14ac:dyDescent="0.25">
      <c r="B24" s="172"/>
      <c r="C24" s="172"/>
      <c r="D24" s="172"/>
      <c r="E24" s="172"/>
      <c r="F24" s="172"/>
      <c r="G24" s="172"/>
      <c r="H24" s="172"/>
      <c r="I24" s="12"/>
      <c r="J24" s="12"/>
      <c r="K24" s="12"/>
    </row>
    <row r="25" spans="2:11" x14ac:dyDescent="0.25">
      <c r="B25" s="172"/>
      <c r="C25" s="172"/>
      <c r="D25" s="172"/>
      <c r="E25" s="172"/>
      <c r="F25" s="172"/>
      <c r="G25" s="172"/>
      <c r="H25" s="172"/>
      <c r="I25" s="12"/>
      <c r="J25" s="12"/>
      <c r="K25" s="12"/>
    </row>
    <row r="26" spans="2:11" x14ac:dyDescent="0.25">
      <c r="B26" s="172"/>
      <c r="C26" s="172"/>
      <c r="D26" s="172"/>
      <c r="E26" s="624" t="s">
        <v>366</v>
      </c>
      <c r="F26" s="624"/>
      <c r="G26" s="624"/>
      <c r="H26" s="175"/>
      <c r="I26" s="175"/>
      <c r="J26" s="12"/>
      <c r="K26" s="12"/>
    </row>
    <row r="27" spans="2:11" x14ac:dyDescent="0.25">
      <c r="B27" s="172"/>
      <c r="C27" s="172"/>
      <c r="D27" s="172"/>
      <c r="E27" s="172" t="s">
        <v>428</v>
      </c>
      <c r="F27" s="172"/>
      <c r="G27" s="172"/>
      <c r="H27" s="12" t="s">
        <v>426</v>
      </c>
      <c r="I27" s="173"/>
      <c r="J27" s="12"/>
      <c r="K27" s="12"/>
    </row>
    <row r="28" spans="2:11" x14ac:dyDescent="0.25">
      <c r="B28" s="172"/>
      <c r="C28" s="172"/>
      <c r="D28" s="172"/>
      <c r="E28" s="172"/>
      <c r="F28" s="172"/>
      <c r="G28" s="172"/>
      <c r="H28" s="12"/>
      <c r="I28" s="173"/>
      <c r="J28" s="12"/>
      <c r="K28" s="12"/>
    </row>
    <row r="29" spans="2:11" x14ac:dyDescent="0.25">
      <c r="B29" s="172"/>
      <c r="C29" s="172"/>
      <c r="D29" s="172"/>
      <c r="E29" s="625" t="s">
        <v>429</v>
      </c>
      <c r="F29" s="626"/>
      <c r="G29" s="626"/>
      <c r="H29" s="626"/>
      <c r="I29" s="626"/>
      <c r="J29" s="12"/>
      <c r="K29" s="12"/>
    </row>
    <row r="30" spans="2:11" x14ac:dyDescent="0.25">
      <c r="B30" s="12"/>
      <c r="C30" s="12"/>
      <c r="D30" s="12"/>
      <c r="E30" s="626"/>
      <c r="F30" s="626"/>
      <c r="G30" s="626"/>
      <c r="H30" s="626"/>
      <c r="I30" s="626"/>
      <c r="J30" s="12"/>
      <c r="K30" s="12"/>
    </row>
    <row r="31" spans="2:11" x14ac:dyDescent="0.25">
      <c r="B31" s="12"/>
      <c r="C31" s="12"/>
      <c r="D31" s="12"/>
      <c r="E31" s="626"/>
      <c r="F31" s="626"/>
      <c r="G31" s="626"/>
      <c r="H31" s="626"/>
      <c r="I31" s="626"/>
      <c r="J31" s="12"/>
      <c r="K31" s="12"/>
    </row>
    <row r="32" spans="2:1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2:11" x14ac:dyDescent="0.25">
      <c r="B33" s="172"/>
      <c r="C33" s="172"/>
      <c r="D33" s="172"/>
      <c r="E33" s="176"/>
      <c r="F33" s="172"/>
      <c r="G33" s="172"/>
      <c r="H33" s="172"/>
      <c r="I33" s="172"/>
      <c r="J33" s="172"/>
      <c r="K33" s="172"/>
    </row>
    <row r="34" spans="2:11" x14ac:dyDescent="0.25">
      <c r="B34" s="172"/>
      <c r="C34" s="172"/>
      <c r="D34" s="172"/>
      <c r="E34" s="172"/>
      <c r="F34" s="172"/>
      <c r="G34" s="172"/>
      <c r="H34" s="172"/>
      <c r="I34" s="172"/>
      <c r="J34" s="172"/>
      <c r="K34" s="172"/>
    </row>
    <row r="35" spans="2:11" x14ac:dyDescent="0.25"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2:11" x14ac:dyDescent="0.25">
      <c r="B36" s="172"/>
      <c r="C36" s="172"/>
      <c r="D36" s="172"/>
      <c r="E36" s="172"/>
      <c r="F36" s="172"/>
      <c r="G36" s="172"/>
      <c r="H36" s="172"/>
      <c r="I36" s="172"/>
      <c r="J36" s="172"/>
      <c r="K36" s="172"/>
    </row>
    <row r="37" spans="2:11" x14ac:dyDescent="0.25">
      <c r="B37" s="172"/>
      <c r="C37" s="172"/>
      <c r="D37" s="172"/>
      <c r="E37" s="172"/>
      <c r="F37" s="172"/>
      <c r="G37" s="172"/>
      <c r="H37" s="172"/>
      <c r="I37" s="172"/>
      <c r="J37" s="172"/>
      <c r="K37" s="172"/>
    </row>
    <row r="38" spans="2:11" x14ac:dyDescent="0.25">
      <c r="B38" s="172"/>
      <c r="C38" s="172"/>
      <c r="D38" s="172"/>
      <c r="E38" s="177"/>
      <c r="F38" s="172"/>
      <c r="G38" s="172"/>
      <c r="H38" s="172"/>
      <c r="I38" s="172"/>
      <c r="J38" s="172"/>
      <c r="K38" s="172"/>
    </row>
    <row r="39" spans="2:11" x14ac:dyDescent="0.25">
      <c r="B39" s="172"/>
      <c r="C39" s="172"/>
      <c r="D39" s="172"/>
      <c r="E39" s="172"/>
      <c r="F39" s="172"/>
      <c r="G39" s="172"/>
      <c r="H39" s="172"/>
      <c r="I39" s="172"/>
      <c r="J39" s="172"/>
      <c r="K39" s="172"/>
    </row>
    <row r="40" spans="2:11" ht="20.25" x14ac:dyDescent="0.3">
      <c r="B40" s="172"/>
      <c r="C40" s="172"/>
      <c r="D40" s="172"/>
      <c r="E40" s="617" t="s">
        <v>460</v>
      </c>
      <c r="F40" s="618"/>
      <c r="G40" s="172"/>
      <c r="H40" s="172"/>
      <c r="I40" s="172"/>
      <c r="J40" s="172"/>
      <c r="K40" s="172"/>
    </row>
    <row r="41" spans="2:11" x14ac:dyDescent="0.25">
      <c r="B41" s="172"/>
      <c r="C41" s="172"/>
      <c r="D41" s="172"/>
      <c r="E41" s="172"/>
      <c r="F41" s="172"/>
      <c r="G41" s="172"/>
      <c r="H41" s="172"/>
      <c r="I41" s="172"/>
      <c r="J41" s="172"/>
      <c r="K41" s="172"/>
    </row>
  </sheetData>
  <mergeCells count="11">
    <mergeCell ref="E4:I4"/>
    <mergeCell ref="F6:I6"/>
    <mergeCell ref="F7:I7"/>
    <mergeCell ref="E40:F40"/>
    <mergeCell ref="B17:H17"/>
    <mergeCell ref="B18:I18"/>
    <mergeCell ref="B19:I19"/>
    <mergeCell ref="B20:I22"/>
    <mergeCell ref="C23:H23"/>
    <mergeCell ref="E26:G26"/>
    <mergeCell ref="E29:I31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K21" sqref="K21"/>
    </sheetView>
  </sheetViews>
  <sheetFormatPr defaultRowHeight="15" x14ac:dyDescent="0.25"/>
  <cols>
    <col min="1" max="1" width="3.140625" customWidth="1"/>
    <col min="2" max="2" width="16.140625" customWidth="1"/>
    <col min="3" max="4" width="7.28515625" customWidth="1"/>
    <col min="5" max="5" width="8.5703125" customWidth="1"/>
    <col min="6" max="7" width="10.5703125" customWidth="1"/>
    <col min="8" max="8" width="10.28515625" customWidth="1"/>
    <col min="9" max="9" width="45.5703125" customWidth="1"/>
    <col min="10" max="10" width="7" customWidth="1"/>
    <col min="11" max="11" width="7.140625" customWidth="1"/>
    <col min="12" max="12" width="7.5703125" customWidth="1"/>
    <col min="13" max="13" width="22.85546875" customWidth="1"/>
    <col min="14" max="14" width="17" customWidth="1"/>
  </cols>
  <sheetData>
    <row r="1" spans="1:19" x14ac:dyDescent="0.25">
      <c r="A1" s="357"/>
      <c r="B1" s="357"/>
      <c r="C1" s="358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9" t="s">
        <v>384</v>
      </c>
    </row>
    <row r="2" spans="1:19" x14ac:dyDescent="0.25">
      <c r="A2" s="677" t="s">
        <v>385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</row>
    <row r="3" spans="1:19" x14ac:dyDescent="0.25">
      <c r="A3" s="678" t="s">
        <v>405</v>
      </c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</row>
    <row r="4" spans="1:19" ht="6.75" customHeight="1" x14ac:dyDescent="0.25">
      <c r="A4" s="357"/>
      <c r="B4" s="357"/>
      <c r="C4" s="358"/>
      <c r="D4" s="357"/>
      <c r="E4" s="357"/>
      <c r="F4" s="357"/>
      <c r="G4" s="359"/>
      <c r="H4" s="359"/>
      <c r="I4" s="359"/>
      <c r="J4" s="359"/>
      <c r="K4" s="359"/>
      <c r="L4" s="359"/>
      <c r="M4" s="357"/>
      <c r="N4" s="357"/>
    </row>
    <row r="5" spans="1:19" x14ac:dyDescent="0.25">
      <c r="A5" s="679" t="s">
        <v>0</v>
      </c>
      <c r="B5" s="680" t="s">
        <v>386</v>
      </c>
      <c r="C5" s="681" t="s">
        <v>387</v>
      </c>
      <c r="D5" s="680" t="s">
        <v>40</v>
      </c>
      <c r="E5" s="682" t="s">
        <v>404</v>
      </c>
      <c r="F5" s="682"/>
      <c r="G5" s="683"/>
      <c r="H5" s="683" t="s">
        <v>388</v>
      </c>
      <c r="I5" s="684"/>
      <c r="J5" s="684"/>
      <c r="K5" s="684"/>
      <c r="L5" s="685"/>
      <c r="M5" s="682" t="s">
        <v>389</v>
      </c>
      <c r="N5" s="682"/>
    </row>
    <row r="6" spans="1:19" x14ac:dyDescent="0.25">
      <c r="A6" s="679"/>
      <c r="B6" s="680"/>
      <c r="C6" s="681"/>
      <c r="D6" s="680"/>
      <c r="E6" s="686" t="s">
        <v>431</v>
      </c>
      <c r="F6" s="682" t="s">
        <v>390</v>
      </c>
      <c r="G6" s="646" t="s">
        <v>391</v>
      </c>
      <c r="H6" s="643" t="s">
        <v>392</v>
      </c>
      <c r="I6" s="643" t="s">
        <v>393</v>
      </c>
      <c r="J6" s="643" t="s">
        <v>394</v>
      </c>
      <c r="K6" s="643" t="s">
        <v>395</v>
      </c>
      <c r="L6" s="643" t="s">
        <v>396</v>
      </c>
      <c r="M6" s="682" t="s">
        <v>397</v>
      </c>
      <c r="N6" s="682" t="s">
        <v>398</v>
      </c>
    </row>
    <row r="7" spans="1:19" ht="88.5" customHeight="1" x14ac:dyDescent="0.25">
      <c r="A7" s="679"/>
      <c r="B7" s="680"/>
      <c r="C7" s="681"/>
      <c r="D7" s="680"/>
      <c r="E7" s="686"/>
      <c r="F7" s="682"/>
      <c r="G7" s="646"/>
      <c r="H7" s="644"/>
      <c r="I7" s="645"/>
      <c r="J7" s="645"/>
      <c r="K7" s="645"/>
      <c r="L7" s="645"/>
      <c r="M7" s="682"/>
      <c r="N7" s="682"/>
    </row>
    <row r="8" spans="1:19" x14ac:dyDescent="0.25">
      <c r="A8" s="360">
        <v>1</v>
      </c>
      <c r="B8" s="360">
        <v>2</v>
      </c>
      <c r="C8" s="361">
        <v>3</v>
      </c>
      <c r="D8" s="362">
        <v>4</v>
      </c>
      <c r="E8" s="362">
        <v>6</v>
      </c>
      <c r="F8" s="362">
        <v>7</v>
      </c>
      <c r="G8" s="362">
        <v>8</v>
      </c>
      <c r="H8" s="360">
        <v>9</v>
      </c>
      <c r="I8" s="360">
        <v>10</v>
      </c>
      <c r="J8" s="360">
        <v>11</v>
      </c>
      <c r="K8" s="360">
        <v>12</v>
      </c>
      <c r="L8" s="360">
        <v>13</v>
      </c>
      <c r="M8" s="360">
        <v>14</v>
      </c>
      <c r="N8" s="360">
        <v>15</v>
      </c>
    </row>
    <row r="9" spans="1:19" ht="10.5" customHeight="1" x14ac:dyDescent="0.25">
      <c r="A9" s="674" t="s">
        <v>409</v>
      </c>
      <c r="B9" s="674"/>
      <c r="C9" s="675"/>
      <c r="D9" s="658" t="s">
        <v>41</v>
      </c>
      <c r="E9" s="651">
        <f>E10+E11+E12</f>
        <v>2330.4</v>
      </c>
      <c r="F9" s="651">
        <f>F10+F11+F12</f>
        <v>0</v>
      </c>
      <c r="G9" s="651">
        <f>F9/E9*100</f>
        <v>0</v>
      </c>
      <c r="H9" s="671" t="s">
        <v>399</v>
      </c>
      <c r="I9" s="671" t="s">
        <v>399</v>
      </c>
      <c r="J9" s="671" t="s">
        <v>399</v>
      </c>
      <c r="K9" s="671" t="s">
        <v>399</v>
      </c>
      <c r="L9" s="671" t="s">
        <v>399</v>
      </c>
      <c r="M9" s="664"/>
      <c r="N9" s="664"/>
      <c r="O9" s="396"/>
      <c r="P9" s="396"/>
      <c r="Q9" s="396"/>
      <c r="R9" s="396"/>
      <c r="S9" s="396"/>
    </row>
    <row r="10" spans="1:19" ht="16.5" customHeight="1" x14ac:dyDescent="0.25">
      <c r="A10" s="674"/>
      <c r="B10" s="674"/>
      <c r="C10" s="676"/>
      <c r="D10" s="659"/>
      <c r="E10" s="660"/>
      <c r="F10" s="660"/>
      <c r="G10" s="660"/>
      <c r="H10" s="672"/>
      <c r="I10" s="672"/>
      <c r="J10" s="672"/>
      <c r="K10" s="672"/>
      <c r="L10" s="672"/>
      <c r="M10" s="665"/>
      <c r="N10" s="665"/>
      <c r="O10" s="396"/>
      <c r="P10" s="396"/>
      <c r="Q10" s="396"/>
      <c r="R10" s="396"/>
      <c r="S10" s="396"/>
    </row>
    <row r="11" spans="1:19" ht="48" customHeight="1" x14ac:dyDescent="0.25">
      <c r="A11" s="674"/>
      <c r="B11" s="674"/>
      <c r="C11" s="676"/>
      <c r="D11" s="400" t="s">
        <v>2</v>
      </c>
      <c r="E11" s="363">
        <f>E17+E21</f>
        <v>2097.4</v>
      </c>
      <c r="F11" s="363">
        <f>F17+F21</f>
        <v>0</v>
      </c>
      <c r="G11" s="364">
        <f t="shared" ref="G11:G22" si="0">F11/E11*100</f>
        <v>0</v>
      </c>
      <c r="H11" s="672"/>
      <c r="I11" s="672"/>
      <c r="J11" s="672"/>
      <c r="K11" s="672"/>
      <c r="L11" s="672"/>
      <c r="M11" s="665"/>
      <c r="N11" s="665"/>
      <c r="O11" s="396"/>
      <c r="P11" s="396"/>
      <c r="Q11" s="396"/>
      <c r="R11" s="396"/>
      <c r="S11" s="396"/>
    </row>
    <row r="12" spans="1:19" ht="28.5" customHeight="1" x14ac:dyDescent="0.25">
      <c r="A12" s="674"/>
      <c r="B12" s="674"/>
      <c r="C12" s="676"/>
      <c r="D12" s="400" t="s">
        <v>43</v>
      </c>
      <c r="E12" s="363">
        <f>E18+E22</f>
        <v>233</v>
      </c>
      <c r="F12" s="363">
        <f>F18+F22</f>
        <v>0</v>
      </c>
      <c r="G12" s="364">
        <f t="shared" si="0"/>
        <v>0</v>
      </c>
      <c r="H12" s="672"/>
      <c r="I12" s="672"/>
      <c r="J12" s="672"/>
      <c r="K12" s="672"/>
      <c r="L12" s="672"/>
      <c r="M12" s="665"/>
      <c r="N12" s="665"/>
      <c r="O12" s="396"/>
      <c r="P12" s="396"/>
      <c r="Q12" s="396"/>
      <c r="R12" s="396"/>
      <c r="S12" s="396"/>
    </row>
    <row r="13" spans="1:19" x14ac:dyDescent="0.25">
      <c r="A13" s="666" t="s">
        <v>36</v>
      </c>
      <c r="B13" s="666"/>
      <c r="C13" s="666"/>
      <c r="D13" s="666"/>
      <c r="E13" s="666"/>
      <c r="F13" s="666"/>
      <c r="G13" s="666"/>
      <c r="H13" s="666"/>
      <c r="I13" s="666"/>
      <c r="J13" s="666"/>
      <c r="K13" s="666"/>
      <c r="L13" s="666"/>
      <c r="M13" s="397"/>
      <c r="N13" s="397"/>
      <c r="O13" s="396"/>
      <c r="P13" s="396"/>
      <c r="Q13" s="396"/>
      <c r="R13" s="396"/>
      <c r="S13" s="396"/>
    </row>
    <row r="14" spans="1:19" ht="54" hidden="1" customHeight="1" x14ac:dyDescent="0.25">
      <c r="A14" s="628">
        <v>1</v>
      </c>
      <c r="B14" s="648" t="s">
        <v>408</v>
      </c>
      <c r="C14" s="634" t="s">
        <v>410</v>
      </c>
      <c r="D14" s="661" t="s">
        <v>41</v>
      </c>
      <c r="E14" s="651">
        <f>SUM(E15:E18)</f>
        <v>0</v>
      </c>
      <c r="F14" s="651">
        <f>SUM(F15:F18)</f>
        <v>0</v>
      </c>
      <c r="G14" s="651" t="e">
        <f t="shared" si="0"/>
        <v>#DIV/0!</v>
      </c>
      <c r="H14" s="628" t="s">
        <v>423</v>
      </c>
      <c r="I14" s="657" t="s">
        <v>420</v>
      </c>
      <c r="J14" s="628">
        <v>48</v>
      </c>
      <c r="K14" s="628">
        <v>20</v>
      </c>
      <c r="L14" s="654">
        <f t="shared" ref="L14:L18" si="1">K14/J14*100</f>
        <v>41.666666666666671</v>
      </c>
      <c r="M14" s="667" t="s">
        <v>440</v>
      </c>
      <c r="N14" s="628"/>
      <c r="O14" s="396"/>
      <c r="P14" s="396"/>
      <c r="Q14" s="396"/>
      <c r="R14" s="396"/>
      <c r="S14" s="396"/>
    </row>
    <row r="15" spans="1:19" ht="37.5" hidden="1" customHeight="1" x14ac:dyDescent="0.25">
      <c r="A15" s="647"/>
      <c r="B15" s="649"/>
      <c r="C15" s="650"/>
      <c r="D15" s="662"/>
      <c r="E15" s="652"/>
      <c r="F15" s="652"/>
      <c r="G15" s="652"/>
      <c r="H15" s="647"/>
      <c r="I15" s="657"/>
      <c r="J15" s="647"/>
      <c r="K15" s="652"/>
      <c r="L15" s="655"/>
      <c r="M15" s="668"/>
      <c r="N15" s="629"/>
      <c r="O15" s="396"/>
      <c r="P15" s="396"/>
      <c r="Q15" s="396"/>
      <c r="R15" s="396"/>
      <c r="S15" s="396"/>
    </row>
    <row r="16" spans="1:19" ht="9.75" hidden="1" customHeight="1" x14ac:dyDescent="0.25">
      <c r="A16" s="647"/>
      <c r="B16" s="649"/>
      <c r="C16" s="650"/>
      <c r="D16" s="663"/>
      <c r="E16" s="653"/>
      <c r="F16" s="653"/>
      <c r="G16" s="653"/>
      <c r="H16" s="647"/>
      <c r="I16" s="657"/>
      <c r="J16" s="673"/>
      <c r="K16" s="653"/>
      <c r="L16" s="656"/>
      <c r="M16" s="668"/>
      <c r="N16" s="629"/>
      <c r="O16" s="396"/>
      <c r="P16" s="396"/>
      <c r="Q16" s="396"/>
      <c r="R16" s="396"/>
      <c r="S16" s="396"/>
    </row>
    <row r="17" spans="1:19" ht="78.75" hidden="1" customHeight="1" x14ac:dyDescent="0.25">
      <c r="A17" s="647"/>
      <c r="B17" s="649"/>
      <c r="C17" s="650"/>
      <c r="D17" s="399" t="s">
        <v>421</v>
      </c>
      <c r="E17" s="363">
        <v>0</v>
      </c>
      <c r="F17" s="363">
        <v>0</v>
      </c>
      <c r="G17" s="363">
        <v>0</v>
      </c>
      <c r="H17" s="647"/>
      <c r="I17" s="395" t="s">
        <v>436</v>
      </c>
      <c r="J17" s="365">
        <v>114</v>
      </c>
      <c r="K17" s="365">
        <v>55</v>
      </c>
      <c r="L17" s="427">
        <f t="shared" si="1"/>
        <v>48.245614035087719</v>
      </c>
      <c r="M17" s="668"/>
      <c r="N17" s="629"/>
      <c r="O17" s="396"/>
      <c r="P17" s="396"/>
      <c r="Q17" s="396"/>
      <c r="R17" s="396"/>
      <c r="S17" s="396"/>
    </row>
    <row r="18" spans="1:19" ht="54.75" hidden="1" customHeight="1" x14ac:dyDescent="0.25">
      <c r="A18" s="647"/>
      <c r="B18" s="649"/>
      <c r="C18" s="650"/>
      <c r="D18" s="399" t="s">
        <v>43</v>
      </c>
      <c r="E18" s="363"/>
      <c r="F18" s="363">
        <v>0</v>
      </c>
      <c r="G18" s="364" t="e">
        <f t="shared" si="0"/>
        <v>#DIV/0!</v>
      </c>
      <c r="H18" s="647"/>
      <c r="I18" s="395" t="s">
        <v>416</v>
      </c>
      <c r="J18" s="402">
        <v>11</v>
      </c>
      <c r="K18" s="402">
        <v>0</v>
      </c>
      <c r="L18" s="365">
        <f t="shared" si="1"/>
        <v>0</v>
      </c>
      <c r="M18" s="668"/>
      <c r="N18" s="629"/>
      <c r="O18" s="396"/>
      <c r="P18" s="396"/>
      <c r="Q18" s="396"/>
      <c r="R18" s="396"/>
      <c r="S18" s="396"/>
    </row>
    <row r="19" spans="1:19" ht="51.75" customHeight="1" x14ac:dyDescent="0.25">
      <c r="A19" s="628">
        <v>1</v>
      </c>
      <c r="B19" s="631" t="s">
        <v>459</v>
      </c>
      <c r="C19" s="634" t="s">
        <v>370</v>
      </c>
      <c r="D19" s="401" t="s">
        <v>41</v>
      </c>
      <c r="E19" s="366">
        <f>SUM(E20:E22)</f>
        <v>2330.4</v>
      </c>
      <c r="F19" s="366">
        <f>SUM(F20:F22)</f>
        <v>0</v>
      </c>
      <c r="G19" s="364">
        <f t="shared" si="0"/>
        <v>0</v>
      </c>
      <c r="H19" s="628" t="s">
        <v>422</v>
      </c>
      <c r="I19" s="641" t="s">
        <v>417</v>
      </c>
      <c r="J19" s="628">
        <v>3.1</v>
      </c>
      <c r="K19" s="628">
        <v>3.1</v>
      </c>
      <c r="L19" s="628">
        <f>K19/J19*100</f>
        <v>100</v>
      </c>
      <c r="M19" s="628" t="s">
        <v>411</v>
      </c>
      <c r="N19" s="628"/>
    </row>
    <row r="20" spans="1:19" ht="36" hidden="1" customHeight="1" x14ac:dyDescent="0.25">
      <c r="A20" s="629"/>
      <c r="B20" s="632"/>
      <c r="C20" s="635"/>
      <c r="D20" s="398" t="s">
        <v>37</v>
      </c>
      <c r="E20" s="366">
        <v>0</v>
      </c>
      <c r="F20" s="366">
        <v>0</v>
      </c>
      <c r="G20" s="364">
        <v>0</v>
      </c>
      <c r="H20" s="669"/>
      <c r="I20" s="642"/>
      <c r="J20" s="630"/>
      <c r="K20" s="630"/>
      <c r="L20" s="630"/>
      <c r="M20" s="629"/>
      <c r="N20" s="629"/>
    </row>
    <row r="21" spans="1:19" ht="45.75" customHeight="1" x14ac:dyDescent="0.25">
      <c r="A21" s="629"/>
      <c r="B21" s="632"/>
      <c r="C21" s="635"/>
      <c r="D21" s="399" t="s">
        <v>421</v>
      </c>
      <c r="E21" s="366">
        <v>2097.4</v>
      </c>
      <c r="F21" s="367">
        <v>0</v>
      </c>
      <c r="G21" s="364">
        <f t="shared" si="0"/>
        <v>0</v>
      </c>
      <c r="H21" s="669"/>
      <c r="I21" s="395" t="s">
        <v>418</v>
      </c>
      <c r="J21" s="365">
        <v>20</v>
      </c>
      <c r="K21" s="365">
        <v>12</v>
      </c>
      <c r="L21" s="365">
        <f>K21/J21*100</f>
        <v>60</v>
      </c>
      <c r="M21" s="629"/>
      <c r="N21" s="629"/>
    </row>
    <row r="22" spans="1:19" ht="42.75" customHeight="1" x14ac:dyDescent="0.25">
      <c r="A22" s="630"/>
      <c r="B22" s="633"/>
      <c r="C22" s="636"/>
      <c r="D22" s="399" t="s">
        <v>43</v>
      </c>
      <c r="E22" s="366">
        <v>233</v>
      </c>
      <c r="F22" s="367">
        <v>0</v>
      </c>
      <c r="G22" s="364">
        <f t="shared" si="0"/>
        <v>0</v>
      </c>
      <c r="H22" s="670"/>
      <c r="I22" s="395" t="s">
        <v>419</v>
      </c>
      <c r="J22" s="365">
        <v>4</v>
      </c>
      <c r="K22" s="365">
        <v>6</v>
      </c>
      <c r="L22" s="365">
        <f>K22/J22*100</f>
        <v>150</v>
      </c>
      <c r="M22" s="630"/>
      <c r="N22" s="630"/>
    </row>
    <row r="23" spans="1:19" x14ac:dyDescent="0.25">
      <c r="A23" s="357"/>
      <c r="B23" s="357"/>
      <c r="C23" s="358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</row>
    <row r="24" spans="1:19" x14ac:dyDescent="0.25">
      <c r="A24" s="368" t="s">
        <v>400</v>
      </c>
      <c r="B24" s="368"/>
      <c r="C24" s="369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</row>
    <row r="25" spans="1:19" ht="26.25" customHeight="1" x14ac:dyDescent="0.25">
      <c r="A25" s="637" t="s">
        <v>401</v>
      </c>
      <c r="B25" s="637"/>
      <c r="C25" s="637"/>
      <c r="D25" s="637"/>
      <c r="E25" s="637"/>
      <c r="F25" s="637"/>
      <c r="G25" s="637"/>
      <c r="H25" s="640"/>
      <c r="I25" s="640"/>
      <c r="J25" s="640"/>
      <c r="K25" s="640"/>
      <c r="L25" s="640"/>
      <c r="M25" s="368"/>
      <c r="N25" s="368"/>
    </row>
    <row r="26" spans="1:19" ht="15.75" customHeight="1" x14ac:dyDescent="0.25">
      <c r="A26" s="637" t="s">
        <v>402</v>
      </c>
      <c r="B26" s="637"/>
      <c r="C26" s="637"/>
      <c r="D26" s="637"/>
      <c r="E26" s="637"/>
      <c r="F26" s="637"/>
      <c r="G26" s="637"/>
      <c r="H26" s="616"/>
      <c r="I26" s="616"/>
      <c r="J26" s="616"/>
      <c r="K26" s="616"/>
      <c r="L26" s="616"/>
      <c r="M26" s="357"/>
      <c r="N26" s="357"/>
    </row>
    <row r="27" spans="1:19" ht="6" customHeight="1" x14ac:dyDescent="0.25">
      <c r="A27" s="370"/>
      <c r="B27" s="370"/>
      <c r="C27" s="358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</row>
    <row r="28" spans="1:19" hidden="1" x14ac:dyDescent="0.25">
      <c r="A28" s="357"/>
      <c r="B28" s="371"/>
      <c r="C28" s="372"/>
      <c r="D28" s="371"/>
      <c r="E28" s="373"/>
      <c r="F28" s="373"/>
      <c r="G28" s="373"/>
      <c r="H28" s="373"/>
      <c r="I28" s="373"/>
      <c r="J28" s="373"/>
      <c r="K28" s="373"/>
      <c r="L28" s="373"/>
      <c r="M28" s="373"/>
      <c r="N28" s="373"/>
    </row>
    <row r="29" spans="1:19" ht="21" customHeight="1" x14ac:dyDescent="0.25">
      <c r="A29" s="638" t="s">
        <v>403</v>
      </c>
      <c r="B29" s="638"/>
      <c r="C29" s="638"/>
      <c r="D29" s="638"/>
      <c r="E29" s="638"/>
      <c r="F29" s="638"/>
      <c r="G29" s="638"/>
      <c r="H29" s="639"/>
      <c r="I29" s="639"/>
      <c r="J29" s="639"/>
      <c r="K29" s="639"/>
      <c r="L29" s="639"/>
      <c r="M29" s="374"/>
      <c r="N29" s="375"/>
    </row>
    <row r="30" spans="1:19" ht="3.75" customHeight="1" x14ac:dyDescent="0.25">
      <c r="A30" s="376"/>
      <c r="B30" s="377"/>
      <c r="C30" s="377"/>
      <c r="D30" s="377"/>
      <c r="E30" s="377"/>
      <c r="F30" s="377"/>
      <c r="G30" s="377"/>
      <c r="H30" s="357"/>
      <c r="I30" s="357"/>
      <c r="J30" s="357"/>
      <c r="K30" s="357"/>
      <c r="L30" s="357"/>
      <c r="M30" s="357"/>
      <c r="N30" s="357"/>
    </row>
    <row r="31" spans="1:19" x14ac:dyDescent="0.25">
      <c r="A31" s="627" t="s">
        <v>439</v>
      </c>
      <c r="B31" s="627"/>
      <c r="C31" s="627"/>
      <c r="D31" s="627"/>
      <c r="E31" s="377"/>
      <c r="F31" s="377"/>
      <c r="G31" s="377"/>
      <c r="H31" s="357"/>
      <c r="I31" s="357"/>
      <c r="J31" s="357"/>
      <c r="K31" s="357"/>
      <c r="L31" s="357"/>
      <c r="M31" s="357"/>
      <c r="N31" s="357"/>
    </row>
    <row r="32" spans="1:19" x14ac:dyDescent="0.25">
      <c r="A32" s="357"/>
      <c r="B32" s="357"/>
      <c r="C32" s="358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</row>
    <row r="33" spans="1:14" x14ac:dyDescent="0.25">
      <c r="A33" s="357"/>
      <c r="B33" s="357"/>
      <c r="C33" s="358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</sheetData>
  <mergeCells count="61">
    <mergeCell ref="A2:N2"/>
    <mergeCell ref="A3:N3"/>
    <mergeCell ref="A5:A7"/>
    <mergeCell ref="B5:B7"/>
    <mergeCell ref="C5:C7"/>
    <mergeCell ref="D5:D7"/>
    <mergeCell ref="E5:G5"/>
    <mergeCell ref="H5:L5"/>
    <mergeCell ref="M5:N5"/>
    <mergeCell ref="E6:E7"/>
    <mergeCell ref="L6:L7"/>
    <mergeCell ref="M6:M7"/>
    <mergeCell ref="N6:N7"/>
    <mergeCell ref="K6:K7"/>
    <mergeCell ref="F6:F7"/>
    <mergeCell ref="J6:J7"/>
    <mergeCell ref="N19:N22"/>
    <mergeCell ref="M9:M12"/>
    <mergeCell ref="N9:N12"/>
    <mergeCell ref="A13:L13"/>
    <mergeCell ref="M14:M18"/>
    <mergeCell ref="N14:N18"/>
    <mergeCell ref="H19:H22"/>
    <mergeCell ref="H9:H12"/>
    <mergeCell ref="I9:I12"/>
    <mergeCell ref="J9:J12"/>
    <mergeCell ref="K9:K12"/>
    <mergeCell ref="L9:L12"/>
    <mergeCell ref="M19:M22"/>
    <mergeCell ref="J14:J16"/>
    <mergeCell ref="A9:B12"/>
    <mergeCell ref="C9:C12"/>
    <mergeCell ref="K14:K16"/>
    <mergeCell ref="L14:L16"/>
    <mergeCell ref="I14:I16"/>
    <mergeCell ref="D9:D10"/>
    <mergeCell ref="E9:E10"/>
    <mergeCell ref="F9:F10"/>
    <mergeCell ref="G9:G10"/>
    <mergeCell ref="H14:H18"/>
    <mergeCell ref="D14:D16"/>
    <mergeCell ref="E14:E16"/>
    <mergeCell ref="H6:H7"/>
    <mergeCell ref="I6:I7"/>
    <mergeCell ref="G6:G7"/>
    <mergeCell ref="A14:A18"/>
    <mergeCell ref="B14:B18"/>
    <mergeCell ref="C14:C18"/>
    <mergeCell ref="F14:F16"/>
    <mergeCell ref="G14:G16"/>
    <mergeCell ref="A31:D31"/>
    <mergeCell ref="A19:A22"/>
    <mergeCell ref="B19:B22"/>
    <mergeCell ref="C19:C22"/>
    <mergeCell ref="A26:L26"/>
    <mergeCell ref="A29:L29"/>
    <mergeCell ref="A25:L25"/>
    <mergeCell ref="I19:I20"/>
    <mergeCell ref="J19:J20"/>
    <mergeCell ref="K19:K20"/>
    <mergeCell ref="L19:L20"/>
  </mergeCells>
  <pageMargins left="0.25" right="0.25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Титульный</vt:lpstr>
      <vt:lpstr>Национальные пректы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2021-04-27T10:43:13Z</cp:lastPrinted>
  <dcterms:created xsi:type="dcterms:W3CDTF">2011-05-17T05:04:33Z</dcterms:created>
  <dcterms:modified xsi:type="dcterms:W3CDTF">2021-09-06T13:07:37Z</dcterms:modified>
</cp:coreProperties>
</file>